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726"/>
  <workbookPr filterPrivacy="1" defaultThemeVersion="166925"/>
  <xr:revisionPtr revIDLastSave="0" documentId="8_{5EF25945-001D-48AD-960B-04E9E74D753A}" xr6:coauthVersionLast="47" xr6:coauthVersionMax="47" xr10:uidLastSave="{00000000-0000-0000-0000-000000000000}"/>
  <bookViews>
    <workbookView xWindow="-15" yWindow="1440" windowWidth="13365" windowHeight="9555"/>
  </bookViews>
  <sheets>
    <sheet name="Equilibri_di_Bilancio" sheetId="1" r:id="rId1"/>
    <sheet name="Risultato_Amm_Presunto" sheetId="2" state="hidden" r:id="rId2"/>
    <sheet name="Fondo_Pluriennale_Vincolato" sheetId="3" state="hidden" r:id="rId3"/>
    <sheet name="F.C.D.E." sheetId="4" state="hidden" r:id="rId4"/>
    <sheet name="Limiti_Indebitamento" sheetId="5" state="hidden" r:id="rId5"/>
    <sheet name="F.C.D.E._PEG" sheetId="6" state="hidden" r:id="rId6"/>
    <sheet name="Risultato_Amm_Presunto_New" sheetId="7" state="hidden" r:id="rId7"/>
    <sheet name="Limiti_Indebitamento_New" sheetId="8" state="hidden" r:id="rId8"/>
    <sheet name="Risultato_Amm_Presunto_New1" sheetId="9" state="hidden" r:id="rId9"/>
    <sheet name="Risultato_Amm_Presunto_New2" sheetId="10" state="hidden" r:id="rId10"/>
    <sheet name="Parametri_Comuni" sheetId="11" state="hidden" r:id="rId11"/>
    <sheet name="Parametri_Comunità_Montane" sheetId="12" state="hidden" r:id="rId12"/>
    <sheet name="Elenco_Risorse_Accantonate" sheetId="13" state="hidden" r:id="rId13"/>
    <sheet name="Elenco_Risorse_Vincolate" sheetId="14" state="hidden" r:id="rId14"/>
    <sheet name="Elenco_Risorse_Destinate" sheetId="15" state="hidden" r:id="rId15"/>
    <sheet name="Risultato_Amm_Presunto_New3" sheetId="16" state="hidden" r:id="rId16"/>
    <sheet name="Elenco_Risorse_Accantonate_New" sheetId="17" state="hidden" r:id="rId17"/>
  </sheets>
  <definedNames>
    <definedName name="_xlnm.Print_Area" localSheetId="12">Elenco_Risorse_Accantonate!$A$1:$H$622</definedName>
    <definedName name="_xlnm.Print_Area" localSheetId="16">Elenco_Risorse_Accantonate_New!$A$1:$H$622</definedName>
    <definedName name="_xlnm.Print_Area" localSheetId="14">Elenco_Risorse_Destinate!$A$1:$K$111</definedName>
    <definedName name="_xlnm.Print_Area" localSheetId="13">Elenco_Risorse_Vincolate!$A$1:$M$531</definedName>
    <definedName name="_xlnm.Print_Area" localSheetId="0">Equilibri_di_Bilancio!$A$1:$F$100</definedName>
    <definedName name="_xlnm.Print_Area" localSheetId="3">'F.C.D.E.'!$A$1:$H$101</definedName>
    <definedName name="_xlnm.Print_Area" localSheetId="5">'F.C.D.E._PEG'!$A$1:$J$109</definedName>
    <definedName name="_xlnm.Print_Area" localSheetId="2">Fondo_Pluriennale_Vincolato!$A$1:$J$158</definedName>
    <definedName name="_xlnm.Print_Area" localSheetId="4">Limiti_Indebitamento!$A$1:$F$44</definedName>
    <definedName name="_xlnm.Print_Area" localSheetId="7">Limiti_Indebitamento_New!$A$1:$I$44</definedName>
    <definedName name="_xlnm.Print_Area" localSheetId="10">Parametri_Comuni!$A$1:$K$32</definedName>
    <definedName name="_xlnm.Print_Area" localSheetId="11">Parametri_Comunità_Montane!$A$1:$K$32</definedName>
    <definedName name="_xlnm.Print_Area" localSheetId="1">Risultato_Amm_Presunto!$A$1:$C$51</definedName>
    <definedName name="_xlnm.Print_Area" localSheetId="6">Risultato_Amm_Presunto_New!$A$1:$C$54</definedName>
    <definedName name="_xlnm.Print_Area" localSheetId="8">Risultato_Amm_Presunto_New1!$A$1:$C$56</definedName>
    <definedName name="_xlnm.Print_Area" localSheetId="9">Risultato_Amm_Presunto_New2!$A$1:$C$57</definedName>
    <definedName name="_xlnm.Print_Area" localSheetId="15">Risultato_Amm_Presunto_New3!$A$1:$C$57</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29" i="1" l="1"/>
  <c r="E29" i="1"/>
  <c r="F29" i="1"/>
  <c r="D45" i="1"/>
  <c r="E45" i="1"/>
  <c r="F45" i="1"/>
  <c r="D55" i="1"/>
  <c r="E55" i="1"/>
  <c r="E76" i="1" s="1"/>
  <c r="E95" i="1" s="1"/>
  <c r="F55" i="1"/>
  <c r="D63" i="1"/>
  <c r="E63" i="1"/>
  <c r="F63" i="1"/>
  <c r="F76" i="1" s="1"/>
  <c r="F95" i="1" s="1"/>
  <c r="D65" i="1"/>
  <c r="E65" i="1"/>
  <c r="F65" i="1"/>
  <c r="D76" i="1"/>
  <c r="E98" i="1"/>
  <c r="F98" i="1"/>
  <c r="F100" i="1" s="1"/>
  <c r="C99" i="1"/>
  <c r="E99" i="1"/>
  <c r="F99" i="1"/>
  <c r="E100" i="1"/>
  <c r="C14" i="2"/>
  <c r="C21" i="2"/>
  <c r="C41" i="2" s="1"/>
  <c r="C29" i="2"/>
  <c r="C37" i="2"/>
  <c r="C51" i="2"/>
  <c r="E11" i="3"/>
  <c r="J11" i="3" s="1"/>
  <c r="E12" i="3"/>
  <c r="J12" i="3"/>
  <c r="E13" i="3"/>
  <c r="J13" i="3" s="1"/>
  <c r="E14" i="3"/>
  <c r="J14" i="3"/>
  <c r="E15" i="3"/>
  <c r="J15" i="3" s="1"/>
  <c r="E16" i="3"/>
  <c r="J16" i="3"/>
  <c r="E17" i="3"/>
  <c r="J17" i="3" s="1"/>
  <c r="E18" i="3"/>
  <c r="J18" i="3"/>
  <c r="E19" i="3"/>
  <c r="J19" i="3" s="1"/>
  <c r="E20" i="3"/>
  <c r="J20" i="3"/>
  <c r="E21" i="3"/>
  <c r="J21" i="3" s="1"/>
  <c r="E22" i="3"/>
  <c r="J22" i="3"/>
  <c r="C23" i="3"/>
  <c r="D23" i="3"/>
  <c r="F23" i="3"/>
  <c r="G23" i="3"/>
  <c r="H23" i="3"/>
  <c r="I23" i="3"/>
  <c r="J23" i="3"/>
  <c r="E26" i="3"/>
  <c r="J26" i="3" s="1"/>
  <c r="E27" i="3"/>
  <c r="J27" i="3"/>
  <c r="E28" i="3"/>
  <c r="J28" i="3" s="1"/>
  <c r="C29" i="3"/>
  <c r="D29" i="3"/>
  <c r="E29" i="3"/>
  <c r="F29" i="3"/>
  <c r="G29" i="3"/>
  <c r="H29" i="3"/>
  <c r="I29" i="3"/>
  <c r="E32" i="3"/>
  <c r="J32" i="3"/>
  <c r="E33" i="3"/>
  <c r="J33" i="3" s="1"/>
  <c r="E34" i="3"/>
  <c r="J34" i="3"/>
  <c r="C35" i="3"/>
  <c r="D35" i="3"/>
  <c r="E35" i="3"/>
  <c r="F35" i="3"/>
  <c r="G35" i="3"/>
  <c r="H35" i="3"/>
  <c r="I35" i="3"/>
  <c r="J35" i="3"/>
  <c r="E38" i="3"/>
  <c r="J38" i="3" s="1"/>
  <c r="E39" i="3"/>
  <c r="J39" i="3"/>
  <c r="E40" i="3"/>
  <c r="J40" i="3" s="1"/>
  <c r="E41" i="3"/>
  <c r="J41" i="3"/>
  <c r="E42" i="3"/>
  <c r="J42" i="3" s="1"/>
  <c r="E43" i="3"/>
  <c r="J43" i="3"/>
  <c r="E44" i="3"/>
  <c r="J44" i="3" s="1"/>
  <c r="E45" i="3"/>
  <c r="J45" i="3"/>
  <c r="C46" i="3"/>
  <c r="D46" i="3"/>
  <c r="E46" i="3"/>
  <c r="F46" i="3"/>
  <c r="G46" i="3"/>
  <c r="H46" i="3"/>
  <c r="I46" i="3"/>
  <c r="J46" i="3"/>
  <c r="E49" i="3"/>
  <c r="J49" i="3" s="1"/>
  <c r="E50" i="3"/>
  <c r="J50" i="3"/>
  <c r="E51" i="3"/>
  <c r="J51" i="3" s="1"/>
  <c r="C52" i="3"/>
  <c r="D52" i="3"/>
  <c r="E52" i="3"/>
  <c r="F52" i="3"/>
  <c r="G52" i="3"/>
  <c r="H52" i="3"/>
  <c r="I52" i="3"/>
  <c r="E55" i="3"/>
  <c r="J55" i="3"/>
  <c r="E56" i="3"/>
  <c r="J56" i="3" s="1"/>
  <c r="E57" i="3"/>
  <c r="J57" i="3"/>
  <c r="C58" i="3"/>
  <c r="D58" i="3"/>
  <c r="E58" i="3"/>
  <c r="F58" i="3"/>
  <c r="G58" i="3"/>
  <c r="H58" i="3"/>
  <c r="I58" i="3"/>
  <c r="J58" i="3"/>
  <c r="E61" i="3"/>
  <c r="J61" i="3" s="1"/>
  <c r="J63" i="3" s="1"/>
  <c r="E62" i="3"/>
  <c r="J62" i="3"/>
  <c r="C63" i="3"/>
  <c r="D63" i="3"/>
  <c r="E63" i="3"/>
  <c r="F63" i="3"/>
  <c r="G63" i="3"/>
  <c r="H63" i="3"/>
  <c r="I63" i="3"/>
  <c r="E66" i="3"/>
  <c r="J66" i="3" s="1"/>
  <c r="J69" i="3" s="1"/>
  <c r="E67" i="3"/>
  <c r="E69" i="3" s="1"/>
  <c r="J67" i="3"/>
  <c r="E68" i="3"/>
  <c r="J68" i="3" s="1"/>
  <c r="C69" i="3"/>
  <c r="D69" i="3"/>
  <c r="F69" i="3"/>
  <c r="G69" i="3"/>
  <c r="H69" i="3"/>
  <c r="I69" i="3"/>
  <c r="E72" i="3"/>
  <c r="J72" i="3"/>
  <c r="E73" i="3"/>
  <c r="J73" i="3" s="1"/>
  <c r="J81" i="3" s="1"/>
  <c r="E74" i="3"/>
  <c r="J74" i="3"/>
  <c r="E75" i="3"/>
  <c r="J75" i="3" s="1"/>
  <c r="E76" i="3"/>
  <c r="J76" i="3"/>
  <c r="E77" i="3"/>
  <c r="J77" i="3" s="1"/>
  <c r="E78" i="3"/>
  <c r="J78" i="3"/>
  <c r="E79" i="3"/>
  <c r="J79" i="3" s="1"/>
  <c r="E80" i="3"/>
  <c r="J80" i="3"/>
  <c r="C81" i="3"/>
  <c r="D81" i="3"/>
  <c r="E81" i="3"/>
  <c r="F81" i="3"/>
  <c r="G81" i="3"/>
  <c r="H81" i="3"/>
  <c r="I81" i="3"/>
  <c r="E84" i="3"/>
  <c r="J84" i="3" s="1"/>
  <c r="E85" i="3"/>
  <c r="J85" i="3"/>
  <c r="E86" i="3"/>
  <c r="J86" i="3" s="1"/>
  <c r="E87" i="3"/>
  <c r="J87" i="3"/>
  <c r="E88" i="3"/>
  <c r="J88" i="3" s="1"/>
  <c r="E89" i="3"/>
  <c r="J89" i="3"/>
  <c r="C90" i="3"/>
  <c r="D90" i="3"/>
  <c r="E90" i="3"/>
  <c r="F90" i="3"/>
  <c r="G90" i="3"/>
  <c r="H90" i="3"/>
  <c r="I90" i="3"/>
  <c r="J90" i="3"/>
  <c r="E93" i="3"/>
  <c r="J93" i="3" s="1"/>
  <c r="E94" i="3"/>
  <c r="J94" i="3"/>
  <c r="E95" i="3"/>
  <c r="J95" i="3" s="1"/>
  <c r="C96" i="3"/>
  <c r="D96" i="3"/>
  <c r="E96" i="3"/>
  <c r="F96" i="3"/>
  <c r="G96" i="3"/>
  <c r="H96" i="3"/>
  <c r="I96" i="3"/>
  <c r="E99" i="3"/>
  <c r="J99" i="3"/>
  <c r="E100" i="3"/>
  <c r="J100" i="3" s="1"/>
  <c r="E101" i="3"/>
  <c r="J101" i="3"/>
  <c r="E102" i="3"/>
  <c r="J102" i="3" s="1"/>
  <c r="E103" i="3"/>
  <c r="J103" i="3"/>
  <c r="E104" i="3"/>
  <c r="J104" i="3" s="1"/>
  <c r="E105" i="3"/>
  <c r="J105" i="3"/>
  <c r="E106" i="3"/>
  <c r="J106" i="3" s="1"/>
  <c r="E107" i="3"/>
  <c r="J107" i="3"/>
  <c r="E108" i="3"/>
  <c r="J108" i="3" s="1"/>
  <c r="C109" i="3"/>
  <c r="D109" i="3"/>
  <c r="E109" i="3"/>
  <c r="F109" i="3"/>
  <c r="G109" i="3"/>
  <c r="H109" i="3"/>
  <c r="I109" i="3"/>
  <c r="E112" i="3"/>
  <c r="J112" i="3"/>
  <c r="E113" i="3"/>
  <c r="J113" i="3" s="1"/>
  <c r="E114" i="3"/>
  <c r="J114" i="3"/>
  <c r="E115" i="3"/>
  <c r="J115" i="3" s="1"/>
  <c r="E116" i="3"/>
  <c r="J116" i="3"/>
  <c r="E117" i="3"/>
  <c r="J117" i="3" s="1"/>
  <c r="E118" i="3"/>
  <c r="J118" i="3"/>
  <c r="E119" i="3"/>
  <c r="J119" i="3" s="1"/>
  <c r="C120" i="3"/>
  <c r="D120" i="3"/>
  <c r="E120" i="3"/>
  <c r="F120" i="3"/>
  <c r="G120" i="3"/>
  <c r="H120" i="3"/>
  <c r="I120" i="3"/>
  <c r="E123" i="3"/>
  <c r="J123" i="3"/>
  <c r="E124" i="3"/>
  <c r="J124" i="3" s="1"/>
  <c r="E125" i="3"/>
  <c r="J125" i="3"/>
  <c r="E126" i="3"/>
  <c r="J126" i="3" s="1"/>
  <c r="E127" i="3"/>
  <c r="J127" i="3"/>
  <c r="C128" i="3"/>
  <c r="D128" i="3"/>
  <c r="E128" i="3"/>
  <c r="F128" i="3"/>
  <c r="G128" i="3"/>
  <c r="H128" i="3"/>
  <c r="I128" i="3"/>
  <c r="J128" i="3"/>
  <c r="E131" i="3"/>
  <c r="J131" i="3" s="1"/>
  <c r="E132" i="3"/>
  <c r="J132" i="3"/>
  <c r="E133" i="3"/>
  <c r="J133" i="3" s="1"/>
  <c r="J135" i="3" s="1"/>
  <c r="E134" i="3"/>
  <c r="J134" i="3"/>
  <c r="C135" i="3"/>
  <c r="D135" i="3"/>
  <c r="E135" i="3"/>
  <c r="F135" i="3"/>
  <c r="G135" i="3"/>
  <c r="H135" i="3"/>
  <c r="I135" i="3"/>
  <c r="E138" i="3"/>
  <c r="J138" i="3" s="1"/>
  <c r="E139" i="3"/>
  <c r="J139" i="3"/>
  <c r="E140" i="3"/>
  <c r="J140" i="3" s="1"/>
  <c r="C141" i="3"/>
  <c r="D141" i="3"/>
  <c r="E141" i="3"/>
  <c r="F141" i="3"/>
  <c r="G141" i="3"/>
  <c r="H141" i="3"/>
  <c r="I141" i="3"/>
  <c r="E144" i="3"/>
  <c r="J144" i="3"/>
  <c r="E145" i="3"/>
  <c r="J145" i="3" s="1"/>
  <c r="C146" i="3"/>
  <c r="D146" i="3"/>
  <c r="E146" i="3"/>
  <c r="F146" i="3"/>
  <c r="G146" i="3"/>
  <c r="H146" i="3"/>
  <c r="I146" i="3"/>
  <c r="E149" i="3"/>
  <c r="J149" i="3"/>
  <c r="E150" i="3"/>
  <c r="J150" i="3" s="1"/>
  <c r="C151" i="3"/>
  <c r="D151" i="3"/>
  <c r="E151" i="3"/>
  <c r="F151" i="3"/>
  <c r="G151" i="3"/>
  <c r="H151" i="3"/>
  <c r="I151" i="3"/>
  <c r="E154" i="3"/>
  <c r="J154" i="3"/>
  <c r="E155" i="3"/>
  <c r="J155" i="3" s="1"/>
  <c r="J156" i="3" s="1"/>
  <c r="C156" i="3"/>
  <c r="D156" i="3"/>
  <c r="D158" i="3" s="1"/>
  <c r="E156" i="3"/>
  <c r="F156" i="3"/>
  <c r="G156" i="3"/>
  <c r="H156" i="3"/>
  <c r="H158" i="3" s="1"/>
  <c r="I156" i="3"/>
  <c r="C158" i="3"/>
  <c r="G158" i="3"/>
  <c r="I158" i="3"/>
  <c r="C13" i="4"/>
  <c r="D13" i="4"/>
  <c r="F13" i="4"/>
  <c r="H13" i="4"/>
  <c r="E15" i="4"/>
  <c r="E13" i="4" s="1"/>
  <c r="G15" i="4"/>
  <c r="G13" i="4" s="1"/>
  <c r="G32" i="4" s="1"/>
  <c r="H15" i="4"/>
  <c r="C17" i="4"/>
  <c r="D17" i="4"/>
  <c r="F17" i="4"/>
  <c r="G17" i="4"/>
  <c r="E19" i="4"/>
  <c r="E17" i="4" s="1"/>
  <c r="G19" i="4"/>
  <c r="H19" i="4"/>
  <c r="C21" i="4"/>
  <c r="H21" i="4" s="1"/>
  <c r="D21" i="4"/>
  <c r="F21" i="4"/>
  <c r="F32" i="4" s="1"/>
  <c r="E23" i="4"/>
  <c r="E21" i="4" s="1"/>
  <c r="G23" i="4"/>
  <c r="G21" i="4" s="1"/>
  <c r="H23" i="4"/>
  <c r="E25" i="4"/>
  <c r="G25" i="4"/>
  <c r="H25" i="4"/>
  <c r="E28" i="4"/>
  <c r="G28" i="4"/>
  <c r="H28" i="4"/>
  <c r="E30" i="4"/>
  <c r="G30" i="4"/>
  <c r="H30" i="4"/>
  <c r="D32" i="4"/>
  <c r="E37" i="4"/>
  <c r="G37" i="4"/>
  <c r="H37" i="4"/>
  <c r="E39" i="4"/>
  <c r="G39" i="4"/>
  <c r="H39" i="4"/>
  <c r="E41" i="4"/>
  <c r="G41" i="4"/>
  <c r="H41" i="4"/>
  <c r="C43" i="4"/>
  <c r="D43" i="4"/>
  <c r="F43" i="4"/>
  <c r="H43" i="4"/>
  <c r="E45" i="4"/>
  <c r="E43" i="4" s="1"/>
  <c r="E47" i="4" s="1"/>
  <c r="G45" i="4"/>
  <c r="G43" i="4" s="1"/>
  <c r="G47" i="4" s="1"/>
  <c r="H45" i="4"/>
  <c r="C47" i="4"/>
  <c r="D47" i="4"/>
  <c r="F47" i="4"/>
  <c r="H47" i="4"/>
  <c r="E50" i="4"/>
  <c r="G50" i="4"/>
  <c r="H50" i="4"/>
  <c r="E52" i="4"/>
  <c r="E60" i="4" s="1"/>
  <c r="G52" i="4"/>
  <c r="H52" i="4"/>
  <c r="E54" i="4"/>
  <c r="G54" i="4"/>
  <c r="G60" i="4" s="1"/>
  <c r="H54" i="4"/>
  <c r="E56" i="4"/>
  <c r="G56" i="4"/>
  <c r="H56" i="4"/>
  <c r="E58" i="4"/>
  <c r="G58" i="4"/>
  <c r="H58" i="4"/>
  <c r="C60" i="4"/>
  <c r="H60" i="4" s="1"/>
  <c r="D60" i="4"/>
  <c r="F60" i="4"/>
  <c r="E64" i="4"/>
  <c r="G64" i="4"/>
  <c r="H64" i="4"/>
  <c r="C66" i="4"/>
  <c r="D66" i="4"/>
  <c r="F66" i="4"/>
  <c r="H66" i="4"/>
  <c r="E69" i="4"/>
  <c r="E66" i="4" s="1"/>
  <c r="G69" i="4"/>
  <c r="G66" i="4" s="1"/>
  <c r="H69" i="4"/>
  <c r="C71" i="4"/>
  <c r="H71" i="4" s="1"/>
  <c r="D71" i="4"/>
  <c r="E71" i="4"/>
  <c r="E80" i="4" s="1"/>
  <c r="E100" i="4" s="1"/>
  <c r="F71" i="4"/>
  <c r="E74" i="4"/>
  <c r="G74" i="4"/>
  <c r="G71" i="4" s="1"/>
  <c r="H74" i="4"/>
  <c r="E76" i="4"/>
  <c r="G76" i="4"/>
  <c r="H76" i="4"/>
  <c r="E78" i="4"/>
  <c r="G78" i="4"/>
  <c r="H78" i="4"/>
  <c r="C80" i="4"/>
  <c r="D80" i="4"/>
  <c r="F80" i="4"/>
  <c r="H80" i="4"/>
  <c r="E84" i="4"/>
  <c r="G84" i="4"/>
  <c r="G92" i="4" s="1"/>
  <c r="H84" i="4"/>
  <c r="E86" i="4"/>
  <c r="G86" i="4"/>
  <c r="H86" i="4"/>
  <c r="E88" i="4"/>
  <c r="G88" i="4"/>
  <c r="H88" i="4"/>
  <c r="E90" i="4"/>
  <c r="E92" i="4" s="1"/>
  <c r="G90" i="4"/>
  <c r="H90" i="4"/>
  <c r="C92" i="4"/>
  <c r="D92" i="4"/>
  <c r="F92" i="4"/>
  <c r="H92" i="4"/>
  <c r="F94" i="4"/>
  <c r="C100" i="4"/>
  <c r="D100" i="4"/>
  <c r="F100" i="4"/>
  <c r="H100" i="4"/>
  <c r="F16" i="5"/>
  <c r="F20" i="5"/>
  <c r="F30" i="5" s="1"/>
  <c r="F38" i="5"/>
  <c r="E13" i="6"/>
  <c r="F13" i="6"/>
  <c r="F35" i="6" s="1"/>
  <c r="F102" i="6" s="1"/>
  <c r="F105" i="6" s="1"/>
  <c r="H13" i="6"/>
  <c r="J13" i="6"/>
  <c r="G16" i="6"/>
  <c r="G13" i="6" s="1"/>
  <c r="I16" i="6"/>
  <c r="I13" i="6" s="1"/>
  <c r="J16" i="6"/>
  <c r="E18" i="6"/>
  <c r="F18" i="6"/>
  <c r="H18" i="6"/>
  <c r="I18" i="6"/>
  <c r="G21" i="6"/>
  <c r="G18" i="6" s="1"/>
  <c r="I21" i="6"/>
  <c r="J21" i="6"/>
  <c r="E23" i="6"/>
  <c r="F23" i="6"/>
  <c r="H23" i="6"/>
  <c r="H35" i="6" s="1"/>
  <c r="J23" i="6"/>
  <c r="G26" i="6"/>
  <c r="G23" i="6" s="1"/>
  <c r="I26" i="6"/>
  <c r="I23" i="6" s="1"/>
  <c r="J26" i="6"/>
  <c r="G28" i="6"/>
  <c r="I28" i="6"/>
  <c r="J28" i="6"/>
  <c r="G31" i="6"/>
  <c r="I31" i="6"/>
  <c r="J31" i="6"/>
  <c r="G33" i="6"/>
  <c r="I33" i="6"/>
  <c r="J33" i="6"/>
  <c r="G40" i="6"/>
  <c r="I40" i="6"/>
  <c r="J40" i="6"/>
  <c r="G42" i="6"/>
  <c r="I42" i="6"/>
  <c r="J42" i="6"/>
  <c r="G44" i="6"/>
  <c r="I44" i="6"/>
  <c r="J44" i="6"/>
  <c r="E46" i="6"/>
  <c r="J46" i="6" s="1"/>
  <c r="F46" i="6"/>
  <c r="G46" i="6"/>
  <c r="G51" i="6" s="1"/>
  <c r="H46" i="6"/>
  <c r="G49" i="6"/>
  <c r="I49" i="6"/>
  <c r="I46" i="6" s="1"/>
  <c r="J49" i="6"/>
  <c r="F51" i="6"/>
  <c r="H51" i="6"/>
  <c r="G54" i="6"/>
  <c r="I54" i="6"/>
  <c r="J54" i="6"/>
  <c r="G56" i="6"/>
  <c r="G64" i="6" s="1"/>
  <c r="I56" i="6"/>
  <c r="J56" i="6"/>
  <c r="G58" i="6"/>
  <c r="I58" i="6"/>
  <c r="J58" i="6"/>
  <c r="G60" i="6"/>
  <c r="I60" i="6"/>
  <c r="J60" i="6"/>
  <c r="G62" i="6"/>
  <c r="I62" i="6"/>
  <c r="J62" i="6"/>
  <c r="E64" i="6"/>
  <c r="J64" i="6" s="1"/>
  <c r="F64" i="6"/>
  <c r="H64" i="6"/>
  <c r="I64" i="6"/>
  <c r="G68" i="6"/>
  <c r="I68" i="6"/>
  <c r="J68" i="6"/>
  <c r="E70" i="6"/>
  <c r="F70" i="6"/>
  <c r="H70" i="6"/>
  <c r="J70" i="6"/>
  <c r="G75" i="6"/>
  <c r="G70" i="6" s="1"/>
  <c r="I75" i="6"/>
  <c r="I70" i="6" s="1"/>
  <c r="J75" i="6"/>
  <c r="E77" i="6"/>
  <c r="J77" i="6" s="1"/>
  <c r="F77" i="6"/>
  <c r="G77" i="6"/>
  <c r="H77" i="6"/>
  <c r="G82" i="6"/>
  <c r="I82" i="6"/>
  <c r="I77" i="6" s="1"/>
  <c r="J82" i="6"/>
  <c r="G84" i="6"/>
  <c r="I84" i="6"/>
  <c r="J84" i="6"/>
  <c r="G86" i="6"/>
  <c r="I86" i="6"/>
  <c r="J86" i="6"/>
  <c r="E88" i="6"/>
  <c r="F88" i="6"/>
  <c r="H88" i="6"/>
  <c r="H108" i="6" s="1"/>
  <c r="J88" i="6"/>
  <c r="G92" i="6"/>
  <c r="I92" i="6"/>
  <c r="I100" i="6" s="1"/>
  <c r="J92" i="6"/>
  <c r="G94" i="6"/>
  <c r="I94" i="6"/>
  <c r="J94" i="6"/>
  <c r="G96" i="6"/>
  <c r="I96" i="6"/>
  <c r="J96" i="6"/>
  <c r="G98" i="6"/>
  <c r="G100" i="6" s="1"/>
  <c r="I98" i="6"/>
  <c r="J98" i="6"/>
  <c r="E100" i="6"/>
  <c r="F100" i="6"/>
  <c r="H100" i="6"/>
  <c r="J100" i="6"/>
  <c r="E108" i="6"/>
  <c r="F108" i="6"/>
  <c r="J108" i="6"/>
  <c r="C14" i="7"/>
  <c r="C21" i="7"/>
  <c r="C44" i="7" s="1"/>
  <c r="C32" i="7"/>
  <c r="C40" i="7"/>
  <c r="C54" i="7"/>
  <c r="G16" i="8"/>
  <c r="H16" i="8"/>
  <c r="I16" i="8"/>
  <c r="G20" i="8"/>
  <c r="G30" i="8" s="1"/>
  <c r="H20" i="8"/>
  <c r="I20" i="8"/>
  <c r="H30" i="8"/>
  <c r="I30" i="8"/>
  <c r="G38" i="8"/>
  <c r="H38" i="8"/>
  <c r="I38" i="8"/>
  <c r="C15" i="9"/>
  <c r="C23" i="9" s="1"/>
  <c r="C34" i="9"/>
  <c r="C42" i="9"/>
  <c r="C56" i="9"/>
  <c r="C15" i="10"/>
  <c r="C23" i="10"/>
  <c r="C46" i="10" s="1"/>
  <c r="C34" i="10"/>
  <c r="C42" i="10"/>
  <c r="C57" i="10"/>
  <c r="L9" i="11"/>
  <c r="L11" i="11"/>
  <c r="L13" i="11"/>
  <c r="L15" i="11"/>
  <c r="L17" i="11"/>
  <c r="L19" i="11"/>
  <c r="L21" i="11"/>
  <c r="L23" i="11"/>
  <c r="L9" i="12"/>
  <c r="L11" i="12"/>
  <c r="L13" i="12"/>
  <c r="L15" i="12"/>
  <c r="L17" i="12"/>
  <c r="L19" i="12"/>
  <c r="L21" i="12"/>
  <c r="L23" i="12"/>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61" i="13"/>
  <c r="G62" i="13"/>
  <c r="G63" i="13"/>
  <c r="G64" i="13"/>
  <c r="G65" i="13"/>
  <c r="G66" i="13"/>
  <c r="G67" i="13"/>
  <c r="G68" i="13"/>
  <c r="G69" i="13"/>
  <c r="G70" i="13"/>
  <c r="G71" i="13"/>
  <c r="G72" i="13"/>
  <c r="G73" i="13"/>
  <c r="G74" i="13"/>
  <c r="G75" i="13"/>
  <c r="G76" i="13"/>
  <c r="G77" i="13"/>
  <c r="G78" i="13"/>
  <c r="G79" i="13"/>
  <c r="G80" i="13"/>
  <c r="G81" i="13"/>
  <c r="G82" i="13"/>
  <c r="G83" i="13"/>
  <c r="G84" i="13"/>
  <c r="G85" i="13"/>
  <c r="G86" i="13"/>
  <c r="G87" i="13"/>
  <c r="G88" i="13"/>
  <c r="G89" i="13"/>
  <c r="G90" i="13"/>
  <c r="G91" i="13"/>
  <c r="G92" i="13"/>
  <c r="G93" i="13"/>
  <c r="G94" i="13"/>
  <c r="G95" i="13"/>
  <c r="G96" i="13"/>
  <c r="G97" i="13"/>
  <c r="G98" i="13"/>
  <c r="G99" i="13"/>
  <c r="G100" i="13"/>
  <c r="G101" i="13"/>
  <c r="G102" i="13"/>
  <c r="G103" i="13"/>
  <c r="G104" i="13"/>
  <c r="G105" i="13"/>
  <c r="G106" i="13"/>
  <c r="G107" i="13"/>
  <c r="G108" i="13"/>
  <c r="G109" i="13"/>
  <c r="C110" i="13"/>
  <c r="D110" i="13"/>
  <c r="E110" i="13"/>
  <c r="F110" i="13"/>
  <c r="H110" i="13"/>
  <c r="G112" i="13"/>
  <c r="G113" i="13"/>
  <c r="G114" i="13"/>
  <c r="G115" i="13"/>
  <c r="G116" i="13"/>
  <c r="G117" i="13"/>
  <c r="G118" i="13"/>
  <c r="G119" i="13"/>
  <c r="G120" i="13"/>
  <c r="G121" i="13"/>
  <c r="G122" i="13"/>
  <c r="G123" i="13"/>
  <c r="G124" i="13"/>
  <c r="G125" i="13"/>
  <c r="G126" i="13"/>
  <c r="G127" i="13"/>
  <c r="G128" i="13"/>
  <c r="G129" i="13"/>
  <c r="G130" i="13"/>
  <c r="G131" i="13"/>
  <c r="G132" i="13"/>
  <c r="G133" i="13"/>
  <c r="G134" i="13"/>
  <c r="G135" i="13"/>
  <c r="G136" i="13"/>
  <c r="G137" i="13"/>
  <c r="G138" i="13"/>
  <c r="G139" i="13"/>
  <c r="G140" i="13"/>
  <c r="G141" i="13"/>
  <c r="G142" i="13"/>
  <c r="G143" i="13"/>
  <c r="G144" i="13"/>
  <c r="G145" i="13"/>
  <c r="G146" i="13"/>
  <c r="G147" i="13"/>
  <c r="G148" i="13"/>
  <c r="G149" i="13"/>
  <c r="G150" i="13"/>
  <c r="G151" i="13"/>
  <c r="G152" i="13"/>
  <c r="G153" i="13"/>
  <c r="G154" i="13"/>
  <c r="G155" i="13"/>
  <c r="G156" i="13"/>
  <c r="G157" i="13"/>
  <c r="G158" i="13"/>
  <c r="G159" i="13"/>
  <c r="G160" i="13"/>
  <c r="G161" i="13"/>
  <c r="G162" i="13"/>
  <c r="G163" i="13"/>
  <c r="G164" i="13"/>
  <c r="G165" i="13"/>
  <c r="G166" i="13"/>
  <c r="G167" i="13"/>
  <c r="G168" i="13"/>
  <c r="G169" i="13"/>
  <c r="G170" i="13"/>
  <c r="G171" i="13"/>
  <c r="G172" i="13"/>
  <c r="G173" i="13"/>
  <c r="G174" i="13"/>
  <c r="G175" i="13"/>
  <c r="G176" i="13"/>
  <c r="G177" i="13"/>
  <c r="G178" i="13"/>
  <c r="G179" i="13"/>
  <c r="G180" i="13"/>
  <c r="G181" i="13"/>
  <c r="G182" i="13"/>
  <c r="G183" i="13"/>
  <c r="G184" i="13"/>
  <c r="G185" i="13"/>
  <c r="G186" i="13"/>
  <c r="G187" i="13"/>
  <c r="G188" i="13"/>
  <c r="G189" i="13"/>
  <c r="G190" i="13"/>
  <c r="G191" i="13"/>
  <c r="G192" i="13"/>
  <c r="G193" i="13"/>
  <c r="G194" i="13"/>
  <c r="G195" i="13"/>
  <c r="G196" i="13"/>
  <c r="G197" i="13"/>
  <c r="G198" i="13"/>
  <c r="G199" i="13"/>
  <c r="G200" i="13"/>
  <c r="G201" i="13"/>
  <c r="G202" i="13"/>
  <c r="G203" i="13"/>
  <c r="G204" i="13"/>
  <c r="G205" i="13"/>
  <c r="G206" i="13"/>
  <c r="G207" i="13"/>
  <c r="G208" i="13"/>
  <c r="G209" i="13"/>
  <c r="G210" i="13"/>
  <c r="G211" i="13"/>
  <c r="C212" i="13"/>
  <c r="D212" i="13"/>
  <c r="E212" i="13"/>
  <c r="F212" i="13"/>
  <c r="H212" i="13"/>
  <c r="G214" i="13"/>
  <c r="G215" i="13"/>
  <c r="G216" i="13"/>
  <c r="G217" i="13"/>
  <c r="G218" i="13"/>
  <c r="G219" i="13"/>
  <c r="G220" i="13"/>
  <c r="G221" i="13"/>
  <c r="G222" i="13"/>
  <c r="G223" i="13"/>
  <c r="G224" i="13"/>
  <c r="G225" i="13"/>
  <c r="G226" i="13"/>
  <c r="G227" i="13"/>
  <c r="G228" i="13"/>
  <c r="G229" i="13"/>
  <c r="G230" i="13"/>
  <c r="G231" i="13"/>
  <c r="G232" i="13"/>
  <c r="G233" i="13"/>
  <c r="G234" i="13"/>
  <c r="G235" i="13"/>
  <c r="G236" i="13"/>
  <c r="G237" i="13"/>
  <c r="G238" i="13"/>
  <c r="G239" i="13"/>
  <c r="G240" i="13"/>
  <c r="G241" i="13"/>
  <c r="G242" i="13"/>
  <c r="G243" i="13"/>
  <c r="G244" i="13"/>
  <c r="G245" i="13"/>
  <c r="G246" i="13"/>
  <c r="G247" i="13"/>
  <c r="G248" i="13"/>
  <c r="G249" i="13"/>
  <c r="G250" i="13"/>
  <c r="G251" i="13"/>
  <c r="G252" i="13"/>
  <c r="G253" i="13"/>
  <c r="G254" i="13"/>
  <c r="G255" i="13"/>
  <c r="G256" i="13"/>
  <c r="G257" i="13"/>
  <c r="G258" i="13"/>
  <c r="G259" i="13"/>
  <c r="G260" i="13"/>
  <c r="G261" i="13"/>
  <c r="G262" i="13"/>
  <c r="G263" i="13"/>
  <c r="G264" i="13"/>
  <c r="G265" i="13"/>
  <c r="G266" i="13"/>
  <c r="G267" i="13"/>
  <c r="G268" i="13"/>
  <c r="G269" i="13"/>
  <c r="G270" i="13"/>
  <c r="G271" i="13"/>
  <c r="G272" i="13"/>
  <c r="G273" i="13"/>
  <c r="G274" i="13"/>
  <c r="G275" i="13"/>
  <c r="G276" i="13"/>
  <c r="G277" i="13"/>
  <c r="G278" i="13"/>
  <c r="G279" i="13"/>
  <c r="G280" i="13"/>
  <c r="G281" i="13"/>
  <c r="G282" i="13"/>
  <c r="G283" i="13"/>
  <c r="G284" i="13"/>
  <c r="G285" i="13"/>
  <c r="G286" i="13"/>
  <c r="G287" i="13"/>
  <c r="G288" i="13"/>
  <c r="G289" i="13"/>
  <c r="G290" i="13"/>
  <c r="G291" i="13"/>
  <c r="G292" i="13"/>
  <c r="G293" i="13"/>
  <c r="G294" i="13"/>
  <c r="G295" i="13"/>
  <c r="G296" i="13"/>
  <c r="G297" i="13"/>
  <c r="G298" i="13"/>
  <c r="G299" i="13"/>
  <c r="G300" i="13"/>
  <c r="G301" i="13"/>
  <c r="G302" i="13"/>
  <c r="G303" i="13"/>
  <c r="G304" i="13"/>
  <c r="G305" i="13"/>
  <c r="G306" i="13"/>
  <c r="G307" i="13"/>
  <c r="G308" i="13"/>
  <c r="G309" i="13"/>
  <c r="G310" i="13"/>
  <c r="G311" i="13"/>
  <c r="G312" i="13"/>
  <c r="G313" i="13"/>
  <c r="C314" i="13"/>
  <c r="D314" i="13"/>
  <c r="E314" i="13"/>
  <c r="F314" i="13"/>
  <c r="H314" i="13"/>
  <c r="G316" i="13"/>
  <c r="G317" i="13"/>
  <c r="G318" i="13"/>
  <c r="G319" i="13"/>
  <c r="G320" i="13"/>
  <c r="G321" i="13"/>
  <c r="G322" i="13"/>
  <c r="G323" i="13"/>
  <c r="G324" i="13"/>
  <c r="G325" i="13"/>
  <c r="G326" i="13"/>
  <c r="G327" i="13"/>
  <c r="G328" i="13"/>
  <c r="G329" i="13"/>
  <c r="G330" i="13"/>
  <c r="G331" i="13"/>
  <c r="G332" i="13"/>
  <c r="G333" i="13"/>
  <c r="G334" i="13"/>
  <c r="G335" i="13"/>
  <c r="G336" i="13"/>
  <c r="G337" i="13"/>
  <c r="G338" i="13"/>
  <c r="G339" i="13"/>
  <c r="G340" i="13"/>
  <c r="G341" i="13"/>
  <c r="G342" i="13"/>
  <c r="G343" i="13"/>
  <c r="G344" i="13"/>
  <c r="G345" i="13"/>
  <c r="G346" i="13"/>
  <c r="G347" i="13"/>
  <c r="G348" i="13"/>
  <c r="G349" i="13"/>
  <c r="G350" i="13"/>
  <c r="G351" i="13"/>
  <c r="G352" i="13"/>
  <c r="G353" i="13"/>
  <c r="G354" i="13"/>
  <c r="G355" i="13"/>
  <c r="G356" i="13"/>
  <c r="G357" i="13"/>
  <c r="G358" i="13"/>
  <c r="G359" i="13"/>
  <c r="G360" i="13"/>
  <c r="G361" i="13"/>
  <c r="G362" i="13"/>
  <c r="G363" i="13"/>
  <c r="G364" i="13"/>
  <c r="G365" i="13"/>
  <c r="G366" i="13"/>
  <c r="G367" i="13"/>
  <c r="G368" i="13"/>
  <c r="G369" i="13"/>
  <c r="G370" i="13"/>
  <c r="G371" i="13"/>
  <c r="G372" i="13"/>
  <c r="G373" i="13"/>
  <c r="G374" i="13"/>
  <c r="G375" i="13"/>
  <c r="G376" i="13"/>
  <c r="G377" i="13"/>
  <c r="G378" i="13"/>
  <c r="G379" i="13"/>
  <c r="G380" i="13"/>
  <c r="G381" i="13"/>
  <c r="G382" i="13"/>
  <c r="G383" i="13"/>
  <c r="G384" i="13"/>
  <c r="G385" i="13"/>
  <c r="G386" i="13"/>
  <c r="G387" i="13"/>
  <c r="G388" i="13"/>
  <c r="G389" i="13"/>
  <c r="G390" i="13"/>
  <c r="G391" i="13"/>
  <c r="G392" i="13"/>
  <c r="G393" i="13"/>
  <c r="G394" i="13"/>
  <c r="G395" i="13"/>
  <c r="G396" i="13"/>
  <c r="G397" i="13"/>
  <c r="G398" i="13"/>
  <c r="G399" i="13"/>
  <c r="G400" i="13"/>
  <c r="G401" i="13"/>
  <c r="G402" i="13"/>
  <c r="G403" i="13"/>
  <c r="G404" i="13"/>
  <c r="G405" i="13"/>
  <c r="G406" i="13"/>
  <c r="G407" i="13"/>
  <c r="G408" i="13"/>
  <c r="G409" i="13"/>
  <c r="G410" i="13"/>
  <c r="G411" i="13"/>
  <c r="G412" i="13"/>
  <c r="G413" i="13"/>
  <c r="G414" i="13"/>
  <c r="G415" i="13"/>
  <c r="C416" i="13"/>
  <c r="D416" i="13"/>
  <c r="E416" i="13"/>
  <c r="F416" i="13"/>
  <c r="H416" i="13"/>
  <c r="G418" i="13"/>
  <c r="G419" i="13"/>
  <c r="G420" i="13"/>
  <c r="G421" i="13"/>
  <c r="G422" i="13"/>
  <c r="G423" i="13"/>
  <c r="G424" i="13"/>
  <c r="G425" i="13"/>
  <c r="G426" i="13"/>
  <c r="G427" i="13"/>
  <c r="G428" i="13"/>
  <c r="G429" i="13"/>
  <c r="G430" i="13"/>
  <c r="G431" i="13"/>
  <c r="G432" i="13"/>
  <c r="G433" i="13"/>
  <c r="G434" i="13"/>
  <c r="G435" i="13"/>
  <c r="G436" i="13"/>
  <c r="G437" i="13"/>
  <c r="G438" i="13"/>
  <c r="G439" i="13"/>
  <c r="G440" i="13"/>
  <c r="G441" i="13"/>
  <c r="G442" i="13"/>
  <c r="G443" i="13"/>
  <c r="G444" i="13"/>
  <c r="G445" i="13"/>
  <c r="G446" i="13"/>
  <c r="G447" i="13"/>
  <c r="G448" i="13"/>
  <c r="G449" i="13"/>
  <c r="G450" i="13"/>
  <c r="G451" i="13"/>
  <c r="G452" i="13"/>
  <c r="G453" i="13"/>
  <c r="G454" i="13"/>
  <c r="G455" i="13"/>
  <c r="G456" i="13"/>
  <c r="G457" i="13"/>
  <c r="G458" i="13"/>
  <c r="G459" i="13"/>
  <c r="G460" i="13"/>
  <c r="G461" i="13"/>
  <c r="G462" i="13"/>
  <c r="G463" i="13"/>
  <c r="G464" i="13"/>
  <c r="G465" i="13"/>
  <c r="G466" i="13"/>
  <c r="G467" i="13"/>
  <c r="G468" i="13"/>
  <c r="G469" i="13"/>
  <c r="G470" i="13"/>
  <c r="G471" i="13"/>
  <c r="G472" i="13"/>
  <c r="G473" i="13"/>
  <c r="G474" i="13"/>
  <c r="G475" i="13"/>
  <c r="G476" i="13"/>
  <c r="G477" i="13"/>
  <c r="G478" i="13"/>
  <c r="G479" i="13"/>
  <c r="G480" i="13"/>
  <c r="G481" i="13"/>
  <c r="G482" i="13"/>
  <c r="G483" i="13"/>
  <c r="G484" i="13"/>
  <c r="G485" i="13"/>
  <c r="G486" i="13"/>
  <c r="G487" i="13"/>
  <c r="G488" i="13"/>
  <c r="G489" i="13"/>
  <c r="G490" i="13"/>
  <c r="G491" i="13"/>
  <c r="G492" i="13"/>
  <c r="G493" i="13"/>
  <c r="G494" i="13"/>
  <c r="G495" i="13"/>
  <c r="G496" i="13"/>
  <c r="G497" i="13"/>
  <c r="G498" i="13"/>
  <c r="G499" i="13"/>
  <c r="G500" i="13"/>
  <c r="G501" i="13"/>
  <c r="G502" i="13"/>
  <c r="G503" i="13"/>
  <c r="G504" i="13"/>
  <c r="G505" i="13"/>
  <c r="G506" i="13"/>
  <c r="G507" i="13"/>
  <c r="G508" i="13"/>
  <c r="G509" i="13"/>
  <c r="G510" i="13"/>
  <c r="G511" i="13"/>
  <c r="G512" i="13"/>
  <c r="G513" i="13"/>
  <c r="G514" i="13"/>
  <c r="G515" i="13"/>
  <c r="G516" i="13"/>
  <c r="G517" i="13"/>
  <c r="C518" i="13"/>
  <c r="D518" i="13"/>
  <c r="D622" i="13" s="1"/>
  <c r="E518" i="13"/>
  <c r="F518" i="13"/>
  <c r="H518" i="13"/>
  <c r="G520" i="13"/>
  <c r="G521" i="13"/>
  <c r="G522" i="13"/>
  <c r="G523" i="13"/>
  <c r="G524" i="13"/>
  <c r="G525" i="13"/>
  <c r="G526" i="13"/>
  <c r="G527" i="13"/>
  <c r="G528" i="13"/>
  <c r="G529" i="13"/>
  <c r="G530" i="13"/>
  <c r="G531" i="13"/>
  <c r="G532" i="13"/>
  <c r="G533" i="13"/>
  <c r="G534" i="13"/>
  <c r="G535" i="13"/>
  <c r="G536" i="13"/>
  <c r="G537" i="13"/>
  <c r="G538" i="13"/>
  <c r="G539" i="13"/>
  <c r="G540" i="13"/>
  <c r="G541" i="13"/>
  <c r="G542" i="13"/>
  <c r="G543" i="13"/>
  <c r="G544" i="13"/>
  <c r="G545" i="13"/>
  <c r="G546" i="13"/>
  <c r="G547" i="13"/>
  <c r="G548" i="13"/>
  <c r="G549" i="13"/>
  <c r="G550" i="13"/>
  <c r="G551" i="13"/>
  <c r="G552" i="13"/>
  <c r="G553" i="13"/>
  <c r="G554" i="13"/>
  <c r="G555" i="13"/>
  <c r="G556" i="13"/>
  <c r="G557" i="13"/>
  <c r="G558" i="13"/>
  <c r="G559" i="13"/>
  <c r="G560" i="13"/>
  <c r="G561" i="13"/>
  <c r="G562" i="13"/>
  <c r="G563" i="13"/>
  <c r="G564" i="13"/>
  <c r="G565" i="13"/>
  <c r="G566" i="13"/>
  <c r="G567" i="13"/>
  <c r="G568" i="13"/>
  <c r="G569" i="13"/>
  <c r="G570" i="13"/>
  <c r="G571" i="13"/>
  <c r="G572" i="13"/>
  <c r="G573" i="13"/>
  <c r="G574" i="13"/>
  <c r="G575" i="13"/>
  <c r="G576" i="13"/>
  <c r="G577" i="13"/>
  <c r="G578" i="13"/>
  <c r="G579" i="13"/>
  <c r="G580" i="13"/>
  <c r="G581" i="13"/>
  <c r="G582" i="13"/>
  <c r="G583" i="13"/>
  <c r="G584" i="13"/>
  <c r="G585" i="13"/>
  <c r="G586" i="13"/>
  <c r="G587" i="13"/>
  <c r="G588" i="13"/>
  <c r="G589" i="13"/>
  <c r="G590" i="13"/>
  <c r="G591" i="13"/>
  <c r="G592" i="13"/>
  <c r="G593" i="13"/>
  <c r="G594" i="13"/>
  <c r="G595" i="13"/>
  <c r="G596" i="13"/>
  <c r="G597" i="13"/>
  <c r="G598" i="13"/>
  <c r="G599" i="13"/>
  <c r="G600" i="13"/>
  <c r="G601" i="13"/>
  <c r="G602" i="13"/>
  <c r="G603" i="13"/>
  <c r="G604" i="13"/>
  <c r="G605" i="13"/>
  <c r="G606" i="13"/>
  <c r="G607" i="13"/>
  <c r="G608" i="13"/>
  <c r="G609" i="13"/>
  <c r="G610" i="13"/>
  <c r="G611" i="13"/>
  <c r="G612" i="13"/>
  <c r="G613" i="13"/>
  <c r="G614" i="13"/>
  <c r="G615" i="13"/>
  <c r="G616" i="13"/>
  <c r="G617" i="13"/>
  <c r="G618" i="13"/>
  <c r="G619" i="13"/>
  <c r="C620" i="13"/>
  <c r="D620" i="13"/>
  <c r="E620" i="13"/>
  <c r="F620" i="13"/>
  <c r="F622" i="13" s="1"/>
  <c r="H620" i="13"/>
  <c r="C622" i="13"/>
  <c r="E622" i="13"/>
  <c r="H622" i="13"/>
  <c r="L10" i="14"/>
  <c r="L11" i="14"/>
  <c r="L12" i="14"/>
  <c r="L13" i="14"/>
  <c r="L14" i="14"/>
  <c r="L15" i="14"/>
  <c r="L16" i="14"/>
  <c r="L17" i="14"/>
  <c r="L18" i="14"/>
  <c r="L19" i="14"/>
  <c r="L20" i="14"/>
  <c r="L21" i="14"/>
  <c r="L22" i="14"/>
  <c r="L23" i="14"/>
  <c r="L24" i="14"/>
  <c r="L25" i="14"/>
  <c r="L26" i="14"/>
  <c r="L27" i="14"/>
  <c r="L28" i="14"/>
  <c r="L29" i="14"/>
  <c r="L30" i="14"/>
  <c r="L31" i="14"/>
  <c r="L32" i="14"/>
  <c r="L33" i="14"/>
  <c r="L34" i="14"/>
  <c r="L35" i="14"/>
  <c r="L36" i="14"/>
  <c r="L37" i="14"/>
  <c r="L38" i="14"/>
  <c r="L39" i="14"/>
  <c r="L40" i="14"/>
  <c r="L41" i="14"/>
  <c r="L42" i="14"/>
  <c r="L43" i="14"/>
  <c r="L44" i="14"/>
  <c r="L45" i="14"/>
  <c r="L46" i="14"/>
  <c r="L47" i="14"/>
  <c r="L48" i="14"/>
  <c r="L49" i="14"/>
  <c r="L50" i="14"/>
  <c r="L51" i="14"/>
  <c r="L52" i="14"/>
  <c r="L53" i="14"/>
  <c r="L54" i="14"/>
  <c r="L55" i="14"/>
  <c r="L56" i="14"/>
  <c r="L57" i="14"/>
  <c r="L58" i="14"/>
  <c r="L59" i="14"/>
  <c r="L60" i="14"/>
  <c r="L61" i="14"/>
  <c r="L62" i="14"/>
  <c r="L63" i="14"/>
  <c r="L64" i="14"/>
  <c r="L65" i="14"/>
  <c r="L66" i="14"/>
  <c r="L67" i="14"/>
  <c r="L68" i="14"/>
  <c r="L69" i="14"/>
  <c r="L70" i="14"/>
  <c r="L71" i="14"/>
  <c r="L72" i="14"/>
  <c r="L73" i="14"/>
  <c r="L74" i="14"/>
  <c r="L75" i="14"/>
  <c r="L76" i="14"/>
  <c r="L77" i="14"/>
  <c r="L78" i="14"/>
  <c r="L79" i="14"/>
  <c r="L80" i="14"/>
  <c r="L81" i="14"/>
  <c r="L82" i="14"/>
  <c r="L83" i="14"/>
  <c r="L84" i="14"/>
  <c r="L85" i="14"/>
  <c r="L86" i="14"/>
  <c r="L87" i="14"/>
  <c r="L88" i="14"/>
  <c r="L89" i="14"/>
  <c r="L90" i="14"/>
  <c r="L91" i="14"/>
  <c r="L92" i="14"/>
  <c r="L93" i="14"/>
  <c r="L94" i="14"/>
  <c r="L95" i="14"/>
  <c r="L96" i="14"/>
  <c r="L97" i="14"/>
  <c r="L98" i="14"/>
  <c r="L99" i="14"/>
  <c r="L100" i="14"/>
  <c r="L101" i="14"/>
  <c r="L102" i="14"/>
  <c r="L103" i="14"/>
  <c r="L104" i="14"/>
  <c r="L105" i="14"/>
  <c r="L106" i="14"/>
  <c r="L107" i="14"/>
  <c r="L108" i="14"/>
  <c r="L109" i="14"/>
  <c r="F110" i="14"/>
  <c r="G110" i="14"/>
  <c r="H110" i="14"/>
  <c r="I110" i="14"/>
  <c r="J110" i="14"/>
  <c r="K110" i="14"/>
  <c r="M110" i="14"/>
  <c r="L112" i="14"/>
  <c r="L113" i="14"/>
  <c r="L114" i="14"/>
  <c r="L115" i="14"/>
  <c r="L116" i="14"/>
  <c r="L117" i="14"/>
  <c r="L118" i="14"/>
  <c r="L119" i="14"/>
  <c r="L120" i="14"/>
  <c r="L121" i="14"/>
  <c r="L122" i="14"/>
  <c r="L123" i="14"/>
  <c r="L124" i="14"/>
  <c r="L125" i="14"/>
  <c r="L126" i="14"/>
  <c r="L127" i="14"/>
  <c r="L128" i="14"/>
  <c r="L129" i="14"/>
  <c r="L130" i="14"/>
  <c r="L131" i="14"/>
  <c r="L132" i="14"/>
  <c r="L133" i="14"/>
  <c r="L134" i="14"/>
  <c r="L135" i="14"/>
  <c r="L136" i="14"/>
  <c r="L137" i="14"/>
  <c r="L138" i="14"/>
  <c r="L139" i="14"/>
  <c r="L140" i="14"/>
  <c r="L141" i="14"/>
  <c r="L142" i="14"/>
  <c r="L143" i="14"/>
  <c r="L144" i="14"/>
  <c r="L145" i="14"/>
  <c r="L146" i="14"/>
  <c r="L147" i="14"/>
  <c r="L148" i="14"/>
  <c r="L149" i="14"/>
  <c r="L150" i="14"/>
  <c r="L151" i="14"/>
  <c r="L152" i="14"/>
  <c r="L153" i="14"/>
  <c r="L154" i="14"/>
  <c r="L155" i="14"/>
  <c r="L156" i="14"/>
  <c r="L157" i="14"/>
  <c r="L158" i="14"/>
  <c r="L159" i="14"/>
  <c r="L160" i="14"/>
  <c r="L161" i="14"/>
  <c r="L162" i="14"/>
  <c r="L163" i="14"/>
  <c r="L164" i="14"/>
  <c r="L165" i="14"/>
  <c r="L166" i="14"/>
  <c r="L167" i="14"/>
  <c r="L168" i="14"/>
  <c r="L169" i="14"/>
  <c r="L170" i="14"/>
  <c r="L171" i="14"/>
  <c r="L172" i="14"/>
  <c r="L173" i="14"/>
  <c r="L174" i="14"/>
  <c r="L175" i="14"/>
  <c r="L176" i="14"/>
  <c r="L177" i="14"/>
  <c r="L178" i="14"/>
  <c r="L179" i="14"/>
  <c r="L180" i="14"/>
  <c r="L181" i="14"/>
  <c r="L182" i="14"/>
  <c r="L183" i="14"/>
  <c r="L184" i="14"/>
  <c r="L185" i="14"/>
  <c r="L186" i="14"/>
  <c r="L187" i="14"/>
  <c r="L188" i="14"/>
  <c r="L189" i="14"/>
  <c r="L190" i="14"/>
  <c r="L191" i="14"/>
  <c r="L192" i="14"/>
  <c r="L193" i="14"/>
  <c r="L194" i="14"/>
  <c r="L195" i="14"/>
  <c r="L196" i="14"/>
  <c r="L197" i="14"/>
  <c r="L198" i="14"/>
  <c r="L199" i="14"/>
  <c r="L200" i="14"/>
  <c r="L201" i="14"/>
  <c r="L202" i="14"/>
  <c r="L203" i="14"/>
  <c r="L204" i="14"/>
  <c r="L205" i="14"/>
  <c r="L206" i="14"/>
  <c r="L207" i="14"/>
  <c r="L208" i="14"/>
  <c r="L209" i="14"/>
  <c r="L210" i="14"/>
  <c r="L211" i="14"/>
  <c r="F212" i="14"/>
  <c r="G212" i="14"/>
  <c r="H212" i="14"/>
  <c r="I212" i="14"/>
  <c r="J212" i="14"/>
  <c r="K212" i="14"/>
  <c r="M212" i="14"/>
  <c r="L214" i="14"/>
  <c r="L215" i="14"/>
  <c r="L216" i="14"/>
  <c r="L217" i="14"/>
  <c r="L218" i="14"/>
  <c r="L219" i="14"/>
  <c r="L220" i="14"/>
  <c r="L221" i="14"/>
  <c r="L222" i="14"/>
  <c r="L223" i="14"/>
  <c r="L224" i="14"/>
  <c r="L225" i="14"/>
  <c r="L226" i="14"/>
  <c r="L227" i="14"/>
  <c r="L228" i="14"/>
  <c r="L229" i="14"/>
  <c r="L230" i="14"/>
  <c r="L231" i="14"/>
  <c r="L232" i="14"/>
  <c r="L233" i="14"/>
  <c r="L234" i="14"/>
  <c r="L235" i="14"/>
  <c r="L236" i="14"/>
  <c r="L237" i="14"/>
  <c r="L238" i="14"/>
  <c r="L239" i="14"/>
  <c r="L240" i="14"/>
  <c r="L241" i="14"/>
  <c r="L242" i="14"/>
  <c r="L243" i="14"/>
  <c r="L244" i="14"/>
  <c r="L245" i="14"/>
  <c r="L246" i="14"/>
  <c r="L247" i="14"/>
  <c r="L248" i="14"/>
  <c r="L249" i="14"/>
  <c r="L250" i="14"/>
  <c r="L251" i="14"/>
  <c r="L252" i="14"/>
  <c r="L253" i="14"/>
  <c r="L254" i="14"/>
  <c r="L255" i="14"/>
  <c r="L256" i="14"/>
  <c r="L257" i="14"/>
  <c r="L258" i="14"/>
  <c r="L259" i="14"/>
  <c r="L260" i="14"/>
  <c r="L261" i="14"/>
  <c r="L262" i="14"/>
  <c r="L263" i="14"/>
  <c r="L264" i="14"/>
  <c r="L265" i="14"/>
  <c r="L266" i="14"/>
  <c r="L267" i="14"/>
  <c r="L268" i="14"/>
  <c r="L269" i="14"/>
  <c r="L270" i="14"/>
  <c r="L271" i="14"/>
  <c r="L272" i="14"/>
  <c r="L273" i="14"/>
  <c r="L274" i="14"/>
  <c r="L275" i="14"/>
  <c r="L276" i="14"/>
  <c r="L277" i="14"/>
  <c r="L278" i="14"/>
  <c r="L279" i="14"/>
  <c r="L280" i="14"/>
  <c r="L281" i="14"/>
  <c r="L282" i="14"/>
  <c r="L283" i="14"/>
  <c r="L284" i="14"/>
  <c r="L285" i="14"/>
  <c r="L286" i="14"/>
  <c r="L287" i="14"/>
  <c r="L288" i="14"/>
  <c r="L289" i="14"/>
  <c r="L290" i="14"/>
  <c r="L291" i="14"/>
  <c r="L292" i="14"/>
  <c r="L293" i="14"/>
  <c r="L294" i="14"/>
  <c r="L295" i="14"/>
  <c r="L296" i="14"/>
  <c r="L297" i="14"/>
  <c r="L298" i="14"/>
  <c r="L299" i="14"/>
  <c r="L300" i="14"/>
  <c r="L301" i="14"/>
  <c r="L302" i="14"/>
  <c r="L303" i="14"/>
  <c r="L304" i="14"/>
  <c r="L305" i="14"/>
  <c r="L306" i="14"/>
  <c r="L307" i="14"/>
  <c r="L308" i="14"/>
  <c r="L309" i="14"/>
  <c r="L310" i="14"/>
  <c r="L311" i="14"/>
  <c r="L312" i="14"/>
  <c r="L313" i="14"/>
  <c r="F314" i="14"/>
  <c r="G314" i="14"/>
  <c r="H314" i="14"/>
  <c r="I314" i="14"/>
  <c r="J314" i="14"/>
  <c r="K314" i="14"/>
  <c r="M314" i="14"/>
  <c r="L316" i="14"/>
  <c r="L317" i="14"/>
  <c r="L318" i="14"/>
  <c r="L319" i="14"/>
  <c r="L320" i="14"/>
  <c r="L321" i="14"/>
  <c r="L322" i="14"/>
  <c r="L323" i="14"/>
  <c r="L324" i="14"/>
  <c r="L325" i="14"/>
  <c r="L326" i="14"/>
  <c r="L327" i="14"/>
  <c r="L328" i="14"/>
  <c r="L329" i="14"/>
  <c r="L330" i="14"/>
  <c r="L331" i="14"/>
  <c r="L332" i="14"/>
  <c r="L333" i="14"/>
  <c r="L334" i="14"/>
  <c r="L335" i="14"/>
  <c r="L336" i="14"/>
  <c r="L337" i="14"/>
  <c r="L338" i="14"/>
  <c r="L339" i="14"/>
  <c r="L340" i="14"/>
  <c r="L341" i="14"/>
  <c r="L342" i="14"/>
  <c r="L343" i="14"/>
  <c r="L344" i="14"/>
  <c r="L345" i="14"/>
  <c r="L346" i="14"/>
  <c r="L347" i="14"/>
  <c r="L348" i="14"/>
  <c r="L349" i="14"/>
  <c r="L350" i="14"/>
  <c r="L351" i="14"/>
  <c r="L352" i="14"/>
  <c r="L353" i="14"/>
  <c r="L354" i="14"/>
  <c r="L355" i="14"/>
  <c r="L356" i="14"/>
  <c r="L357" i="14"/>
  <c r="L358" i="14"/>
  <c r="L359" i="14"/>
  <c r="L360" i="14"/>
  <c r="L361" i="14"/>
  <c r="L362" i="14"/>
  <c r="L363" i="14"/>
  <c r="L364" i="14"/>
  <c r="L365" i="14"/>
  <c r="L366" i="14"/>
  <c r="L367" i="14"/>
  <c r="L368" i="14"/>
  <c r="L369" i="14"/>
  <c r="L370" i="14"/>
  <c r="L371" i="14"/>
  <c r="L372" i="14"/>
  <c r="L373" i="14"/>
  <c r="L374" i="14"/>
  <c r="L375" i="14"/>
  <c r="L376" i="14"/>
  <c r="L377" i="14"/>
  <c r="L378" i="14"/>
  <c r="L379" i="14"/>
  <c r="L380" i="14"/>
  <c r="L381" i="14"/>
  <c r="L382" i="14"/>
  <c r="L383" i="14"/>
  <c r="L384" i="14"/>
  <c r="L385" i="14"/>
  <c r="L386" i="14"/>
  <c r="L387" i="14"/>
  <c r="L388" i="14"/>
  <c r="L389" i="14"/>
  <c r="L390" i="14"/>
  <c r="L391" i="14"/>
  <c r="L392" i="14"/>
  <c r="L393" i="14"/>
  <c r="L394" i="14"/>
  <c r="L395" i="14"/>
  <c r="L396" i="14"/>
  <c r="L397" i="14"/>
  <c r="L398" i="14"/>
  <c r="L399" i="14"/>
  <c r="L400" i="14"/>
  <c r="L401" i="14"/>
  <c r="L402" i="14"/>
  <c r="L403" i="14"/>
  <c r="L404" i="14"/>
  <c r="L405" i="14"/>
  <c r="L406" i="14"/>
  <c r="L407" i="14"/>
  <c r="L408" i="14"/>
  <c r="L409" i="14"/>
  <c r="L410" i="14"/>
  <c r="L411" i="14"/>
  <c r="L412" i="14"/>
  <c r="L413" i="14"/>
  <c r="L414" i="14"/>
  <c r="L415" i="14"/>
  <c r="F416" i="14"/>
  <c r="G416" i="14"/>
  <c r="H416" i="14"/>
  <c r="I416" i="14"/>
  <c r="J416" i="14"/>
  <c r="K416" i="14"/>
  <c r="M416" i="14"/>
  <c r="M519" i="14" s="1"/>
  <c r="L418" i="14"/>
  <c r="L419" i="14"/>
  <c r="L420" i="14"/>
  <c r="L421" i="14"/>
  <c r="L422" i="14"/>
  <c r="L423" i="14"/>
  <c r="L424" i="14"/>
  <c r="L425" i="14"/>
  <c r="L426" i="14"/>
  <c r="L427" i="14"/>
  <c r="L428" i="14"/>
  <c r="L429" i="14"/>
  <c r="L430" i="14"/>
  <c r="L431" i="14"/>
  <c r="L432" i="14"/>
  <c r="L433" i="14"/>
  <c r="L434" i="14"/>
  <c r="L435" i="14"/>
  <c r="L436" i="14"/>
  <c r="L437" i="14"/>
  <c r="L438" i="14"/>
  <c r="L439" i="14"/>
  <c r="L440" i="14"/>
  <c r="L441" i="14"/>
  <c r="L442" i="14"/>
  <c r="L443" i="14"/>
  <c r="L444" i="14"/>
  <c r="L445" i="14"/>
  <c r="L446" i="14"/>
  <c r="L447" i="14"/>
  <c r="L448" i="14"/>
  <c r="L449" i="14"/>
  <c r="L450" i="14"/>
  <c r="L451" i="14"/>
  <c r="L452" i="14"/>
  <c r="L453" i="14"/>
  <c r="L454" i="14"/>
  <c r="L455" i="14"/>
  <c r="L456" i="14"/>
  <c r="L457" i="14"/>
  <c r="L458" i="14"/>
  <c r="L459" i="14"/>
  <c r="L460" i="14"/>
  <c r="L461" i="14"/>
  <c r="L462" i="14"/>
  <c r="L463" i="14"/>
  <c r="L464" i="14"/>
  <c r="L465" i="14"/>
  <c r="L466" i="14"/>
  <c r="L467" i="14"/>
  <c r="L468" i="14"/>
  <c r="L469" i="14"/>
  <c r="L470" i="14"/>
  <c r="L471" i="14"/>
  <c r="L472" i="14"/>
  <c r="L473" i="14"/>
  <c r="L474" i="14"/>
  <c r="L475" i="14"/>
  <c r="L476" i="14"/>
  <c r="L477" i="14"/>
  <c r="L478" i="14"/>
  <c r="L479" i="14"/>
  <c r="L480" i="14"/>
  <c r="L481" i="14"/>
  <c r="L482" i="14"/>
  <c r="L483" i="14"/>
  <c r="L484" i="14"/>
  <c r="L485" i="14"/>
  <c r="L486" i="14"/>
  <c r="L487" i="14"/>
  <c r="L488" i="14"/>
  <c r="L489" i="14"/>
  <c r="L490" i="14"/>
  <c r="L491" i="14"/>
  <c r="L492" i="14"/>
  <c r="L493" i="14"/>
  <c r="L494" i="14"/>
  <c r="L495" i="14"/>
  <c r="L496" i="14"/>
  <c r="L497" i="14"/>
  <c r="L498" i="14"/>
  <c r="L499" i="14"/>
  <c r="L500" i="14"/>
  <c r="L501" i="14"/>
  <c r="L502" i="14"/>
  <c r="L503" i="14"/>
  <c r="L504" i="14"/>
  <c r="L505" i="14"/>
  <c r="L506" i="14"/>
  <c r="L507" i="14"/>
  <c r="L508" i="14"/>
  <c r="L509" i="14"/>
  <c r="L510" i="14"/>
  <c r="L511" i="14"/>
  <c r="L512" i="14"/>
  <c r="L513" i="14"/>
  <c r="L514" i="14"/>
  <c r="L515" i="14"/>
  <c r="L516" i="14"/>
  <c r="L517" i="14"/>
  <c r="F518" i="14"/>
  <c r="G518" i="14"/>
  <c r="H518" i="14"/>
  <c r="I518" i="14"/>
  <c r="I519" i="14" s="1"/>
  <c r="J518" i="14"/>
  <c r="K518" i="14"/>
  <c r="M518" i="14"/>
  <c r="F519" i="14"/>
  <c r="G519" i="14"/>
  <c r="H519" i="14"/>
  <c r="J519" i="14"/>
  <c r="K519" i="14"/>
  <c r="L525" i="14"/>
  <c r="J9" i="15"/>
  <c r="J10" i="15"/>
  <c r="J11" i="15"/>
  <c r="J12" i="15"/>
  <c r="J13" i="15"/>
  <c r="J14" i="15"/>
  <c r="J15" i="15"/>
  <c r="J16" i="15"/>
  <c r="J17" i="15"/>
  <c r="J18" i="15"/>
  <c r="J19" i="15"/>
  <c r="J20" i="15"/>
  <c r="J21" i="15"/>
  <c r="J22" i="15"/>
  <c r="J23" i="15"/>
  <c r="J24" i="15"/>
  <c r="J25" i="15"/>
  <c r="J26" i="15"/>
  <c r="J27" i="15"/>
  <c r="J28" i="15"/>
  <c r="J29" i="15"/>
  <c r="J30" i="15"/>
  <c r="J31" i="15"/>
  <c r="J32" i="15"/>
  <c r="J33" i="15"/>
  <c r="J34" i="15"/>
  <c r="J35" i="15"/>
  <c r="J36" i="15"/>
  <c r="J37" i="15"/>
  <c r="J38" i="15"/>
  <c r="J39" i="15"/>
  <c r="J40" i="15"/>
  <c r="J41" i="15"/>
  <c r="J42" i="15"/>
  <c r="J43" i="15"/>
  <c r="J44" i="15"/>
  <c r="J45" i="15"/>
  <c r="J46" i="15"/>
  <c r="J47" i="15"/>
  <c r="J48" i="15"/>
  <c r="J49" i="15"/>
  <c r="J50" i="15"/>
  <c r="J51" i="15"/>
  <c r="J52" i="15"/>
  <c r="J53" i="15"/>
  <c r="J54" i="15"/>
  <c r="J55" i="15"/>
  <c r="J56" i="15"/>
  <c r="J57" i="15"/>
  <c r="J58" i="15"/>
  <c r="J59" i="15"/>
  <c r="J60" i="15"/>
  <c r="J61" i="15"/>
  <c r="J62" i="15"/>
  <c r="J63" i="15"/>
  <c r="J64" i="15"/>
  <c r="J65" i="15"/>
  <c r="J66" i="15"/>
  <c r="J67" i="15"/>
  <c r="J68" i="15"/>
  <c r="J69" i="15"/>
  <c r="J70" i="15"/>
  <c r="J71" i="15"/>
  <c r="J72" i="15"/>
  <c r="J73" i="15"/>
  <c r="J74" i="15"/>
  <c r="J75" i="15"/>
  <c r="J76" i="15"/>
  <c r="J77" i="15"/>
  <c r="J78" i="15"/>
  <c r="J79" i="15"/>
  <c r="J80" i="15"/>
  <c r="J81" i="15"/>
  <c r="J82" i="15"/>
  <c r="J83" i="15"/>
  <c r="J84" i="15"/>
  <c r="J85" i="15"/>
  <c r="J86" i="15"/>
  <c r="J87" i="15"/>
  <c r="J88" i="15"/>
  <c r="J89" i="15"/>
  <c r="J90" i="15"/>
  <c r="J91" i="15"/>
  <c r="J92" i="15"/>
  <c r="J93" i="15"/>
  <c r="J94" i="15"/>
  <c r="J95" i="15"/>
  <c r="J96" i="15"/>
  <c r="J97" i="15"/>
  <c r="J98" i="15"/>
  <c r="J99" i="15"/>
  <c r="J100" i="15"/>
  <c r="J101" i="15"/>
  <c r="J102" i="15"/>
  <c r="J103" i="15"/>
  <c r="J104" i="15"/>
  <c r="J105" i="15"/>
  <c r="J106" i="15"/>
  <c r="J107" i="15"/>
  <c r="J108" i="15"/>
  <c r="E109" i="15"/>
  <c r="F109" i="15"/>
  <c r="G109" i="15"/>
  <c r="H109" i="15"/>
  <c r="I109" i="15"/>
  <c r="K109" i="15"/>
  <c r="C15" i="16"/>
  <c r="C23" i="16" s="1"/>
  <c r="C34" i="16"/>
  <c r="C42" i="16"/>
  <c r="C46" i="16"/>
  <c r="C57" i="16"/>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83" i="17"/>
  <c r="G84" i="17"/>
  <c r="G85" i="17"/>
  <c r="G86" i="17"/>
  <c r="G87" i="17"/>
  <c r="G88" i="17"/>
  <c r="G89" i="17"/>
  <c r="G90" i="17"/>
  <c r="G91" i="17"/>
  <c r="G92" i="17"/>
  <c r="G93" i="17"/>
  <c r="G94" i="17"/>
  <c r="G95" i="17"/>
  <c r="G96" i="17"/>
  <c r="G97" i="17"/>
  <c r="G98" i="17"/>
  <c r="G99" i="17"/>
  <c r="G100" i="17"/>
  <c r="G101" i="17"/>
  <c r="G102" i="17"/>
  <c r="G103" i="17"/>
  <c r="G104" i="17"/>
  <c r="G105" i="17"/>
  <c r="G106" i="17"/>
  <c r="G107" i="17"/>
  <c r="G108" i="17"/>
  <c r="G109" i="17"/>
  <c r="C110" i="17"/>
  <c r="D110" i="17"/>
  <c r="E110" i="17"/>
  <c r="F110" i="17"/>
  <c r="H110" i="17"/>
  <c r="G112" i="17"/>
  <c r="G113" i="17"/>
  <c r="G114" i="17"/>
  <c r="G115" i="17"/>
  <c r="G116" i="17"/>
  <c r="G117" i="17"/>
  <c r="G118" i="17"/>
  <c r="G119" i="17"/>
  <c r="G120" i="17"/>
  <c r="G121" i="17"/>
  <c r="G212" i="17" s="1"/>
  <c r="G122" i="17"/>
  <c r="G123" i="17"/>
  <c r="G124" i="17"/>
  <c r="G125" i="17"/>
  <c r="G126" i="17"/>
  <c r="G127" i="17"/>
  <c r="G128" i="17"/>
  <c r="G129" i="17"/>
  <c r="G130" i="17"/>
  <c r="G131" i="17"/>
  <c r="G132" i="17"/>
  <c r="G133" i="17"/>
  <c r="G134" i="17"/>
  <c r="G135" i="17"/>
  <c r="G136" i="17"/>
  <c r="G137" i="17"/>
  <c r="G138" i="17"/>
  <c r="G139" i="17"/>
  <c r="G140" i="17"/>
  <c r="G141" i="17"/>
  <c r="G142" i="17"/>
  <c r="G143" i="17"/>
  <c r="G144" i="17"/>
  <c r="G145" i="17"/>
  <c r="G146" i="17"/>
  <c r="G147" i="17"/>
  <c r="G148" i="17"/>
  <c r="G149" i="17"/>
  <c r="G150" i="17"/>
  <c r="G151" i="17"/>
  <c r="G152" i="17"/>
  <c r="G153" i="17"/>
  <c r="G154" i="17"/>
  <c r="G155" i="17"/>
  <c r="G156" i="17"/>
  <c r="G157" i="17"/>
  <c r="G158" i="17"/>
  <c r="G159" i="17"/>
  <c r="G160" i="17"/>
  <c r="G161" i="17"/>
  <c r="G162" i="17"/>
  <c r="G163" i="17"/>
  <c r="G164" i="17"/>
  <c r="G165" i="17"/>
  <c r="G166" i="17"/>
  <c r="G167" i="17"/>
  <c r="G168" i="17"/>
  <c r="G169" i="17"/>
  <c r="G170" i="17"/>
  <c r="G171" i="17"/>
  <c r="G172" i="17"/>
  <c r="G173" i="17"/>
  <c r="G174" i="17"/>
  <c r="G175" i="17"/>
  <c r="G176" i="17"/>
  <c r="G177" i="17"/>
  <c r="G178" i="17"/>
  <c r="G179" i="17"/>
  <c r="G180" i="17"/>
  <c r="G181" i="17"/>
  <c r="G182" i="17"/>
  <c r="G183" i="17"/>
  <c r="G184" i="17"/>
  <c r="G185" i="17"/>
  <c r="G186" i="17"/>
  <c r="G187" i="17"/>
  <c r="G188" i="17"/>
  <c r="G189" i="17"/>
  <c r="G190" i="17"/>
  <c r="G191" i="17"/>
  <c r="G192" i="17"/>
  <c r="G193" i="17"/>
  <c r="G194" i="17"/>
  <c r="G195" i="17"/>
  <c r="G196" i="17"/>
  <c r="G197" i="17"/>
  <c r="G198" i="17"/>
  <c r="G199" i="17"/>
  <c r="G200" i="17"/>
  <c r="G201" i="17"/>
  <c r="G202" i="17"/>
  <c r="G203" i="17"/>
  <c r="G204" i="17"/>
  <c r="G205" i="17"/>
  <c r="G206" i="17"/>
  <c r="G207" i="17"/>
  <c r="G208" i="17"/>
  <c r="G209" i="17"/>
  <c r="G210" i="17"/>
  <c r="G211" i="17"/>
  <c r="C212" i="17"/>
  <c r="D212" i="17"/>
  <c r="E212" i="17"/>
  <c r="F212" i="17"/>
  <c r="H212" i="17"/>
  <c r="G214" i="17"/>
  <c r="G215" i="17"/>
  <c r="G314" i="17" s="1"/>
  <c r="G216" i="17"/>
  <c r="G217" i="17"/>
  <c r="G218" i="17"/>
  <c r="G219" i="17"/>
  <c r="G220" i="17"/>
  <c r="G221" i="17"/>
  <c r="G222" i="17"/>
  <c r="G223" i="17"/>
  <c r="G224" i="17"/>
  <c r="G225" i="17"/>
  <c r="G226" i="17"/>
  <c r="G227" i="17"/>
  <c r="G228" i="17"/>
  <c r="G229" i="17"/>
  <c r="G230" i="17"/>
  <c r="G231" i="17"/>
  <c r="G232" i="17"/>
  <c r="G233" i="17"/>
  <c r="G234" i="17"/>
  <c r="G235" i="17"/>
  <c r="G236" i="17"/>
  <c r="G237" i="17"/>
  <c r="G238" i="17"/>
  <c r="G239" i="17"/>
  <c r="G240" i="17"/>
  <c r="G241" i="17"/>
  <c r="G242" i="17"/>
  <c r="G243" i="17"/>
  <c r="G244" i="17"/>
  <c r="G245" i="17"/>
  <c r="G246" i="17"/>
  <c r="G247" i="17"/>
  <c r="G248" i="17"/>
  <c r="G249" i="17"/>
  <c r="G250" i="17"/>
  <c r="G251" i="17"/>
  <c r="G252" i="17"/>
  <c r="G253" i="17"/>
  <c r="G254" i="17"/>
  <c r="G255" i="17"/>
  <c r="G256" i="17"/>
  <c r="G257" i="17"/>
  <c r="G258" i="17"/>
  <c r="G259" i="17"/>
  <c r="G260" i="17"/>
  <c r="G261" i="17"/>
  <c r="G262" i="17"/>
  <c r="G263" i="17"/>
  <c r="G264" i="17"/>
  <c r="G265" i="17"/>
  <c r="G266" i="17"/>
  <c r="G267" i="17"/>
  <c r="G268" i="17"/>
  <c r="G269" i="17"/>
  <c r="G270" i="17"/>
  <c r="G271" i="17"/>
  <c r="G272" i="17"/>
  <c r="G273" i="17"/>
  <c r="G274" i="17"/>
  <c r="G275" i="17"/>
  <c r="G276" i="17"/>
  <c r="G277" i="17"/>
  <c r="G278" i="17"/>
  <c r="G279" i="17"/>
  <c r="G280" i="17"/>
  <c r="G281" i="17"/>
  <c r="G282" i="17"/>
  <c r="G283" i="17"/>
  <c r="G284" i="17"/>
  <c r="G285" i="17"/>
  <c r="G286" i="17"/>
  <c r="G287" i="17"/>
  <c r="G288" i="17"/>
  <c r="G289" i="17"/>
  <c r="G290" i="17"/>
  <c r="G291" i="17"/>
  <c r="G292" i="17"/>
  <c r="G293" i="17"/>
  <c r="G294" i="17"/>
  <c r="G295" i="17"/>
  <c r="G296" i="17"/>
  <c r="G297" i="17"/>
  <c r="G298" i="17"/>
  <c r="G299" i="17"/>
  <c r="G300" i="17"/>
  <c r="G301" i="17"/>
  <c r="G302" i="17"/>
  <c r="G303" i="17"/>
  <c r="G304" i="17"/>
  <c r="G305" i="17"/>
  <c r="G306" i="17"/>
  <c r="G307" i="17"/>
  <c r="G308" i="17"/>
  <c r="G309" i="17"/>
  <c r="G310" i="17"/>
  <c r="G311" i="17"/>
  <c r="G312" i="17"/>
  <c r="G313" i="17"/>
  <c r="C314" i="17"/>
  <c r="D314" i="17"/>
  <c r="E314" i="17"/>
  <c r="F314" i="17"/>
  <c r="H314" i="17"/>
  <c r="G316" i="17"/>
  <c r="G317" i="17"/>
  <c r="G318" i="17"/>
  <c r="G319" i="17"/>
  <c r="G416" i="17" s="1"/>
  <c r="G320" i="17"/>
  <c r="G321" i="17"/>
  <c r="G322" i="17"/>
  <c r="G323" i="17"/>
  <c r="G324" i="17"/>
  <c r="G325" i="17"/>
  <c r="G326" i="17"/>
  <c r="G327" i="17"/>
  <c r="G328" i="17"/>
  <c r="G329" i="17"/>
  <c r="G330" i="17"/>
  <c r="G331" i="17"/>
  <c r="G332" i="17"/>
  <c r="G333" i="17"/>
  <c r="G334" i="17"/>
  <c r="G335" i="17"/>
  <c r="G336" i="17"/>
  <c r="G337" i="17"/>
  <c r="G338" i="17"/>
  <c r="G339" i="17"/>
  <c r="G340" i="17"/>
  <c r="G341" i="17"/>
  <c r="G342" i="17"/>
  <c r="G343" i="17"/>
  <c r="G344" i="17"/>
  <c r="G345" i="17"/>
  <c r="G346" i="17"/>
  <c r="G347" i="17"/>
  <c r="G348" i="17"/>
  <c r="G349" i="17"/>
  <c r="G350" i="17"/>
  <c r="G351" i="17"/>
  <c r="G352" i="17"/>
  <c r="G353" i="17"/>
  <c r="G354" i="17"/>
  <c r="G355" i="17"/>
  <c r="G356" i="17"/>
  <c r="G357" i="17"/>
  <c r="G358" i="17"/>
  <c r="G359" i="17"/>
  <c r="G360" i="17"/>
  <c r="G361" i="17"/>
  <c r="G362" i="17"/>
  <c r="G363" i="17"/>
  <c r="G364" i="17"/>
  <c r="G365" i="17"/>
  <c r="G366" i="17"/>
  <c r="G367" i="17"/>
  <c r="G368" i="17"/>
  <c r="G369" i="17"/>
  <c r="G370" i="17"/>
  <c r="G371" i="17"/>
  <c r="G372" i="17"/>
  <c r="G373" i="17"/>
  <c r="G374" i="17"/>
  <c r="G375" i="17"/>
  <c r="G376" i="17"/>
  <c r="G377" i="17"/>
  <c r="G378" i="17"/>
  <c r="G379" i="17"/>
  <c r="G380" i="17"/>
  <c r="G381" i="17"/>
  <c r="G382" i="17"/>
  <c r="G383" i="17"/>
  <c r="G384" i="17"/>
  <c r="G385" i="17"/>
  <c r="G386" i="17"/>
  <c r="G387" i="17"/>
  <c r="G388" i="17"/>
  <c r="G389" i="17"/>
  <c r="G390" i="17"/>
  <c r="G391" i="17"/>
  <c r="G392" i="17"/>
  <c r="G393" i="17"/>
  <c r="G394" i="17"/>
  <c r="G395" i="17"/>
  <c r="G396" i="17"/>
  <c r="G397" i="17"/>
  <c r="G398" i="17"/>
  <c r="G399" i="17"/>
  <c r="G400" i="17"/>
  <c r="G401" i="17"/>
  <c r="G402" i="17"/>
  <c r="G403" i="17"/>
  <c r="G404" i="17"/>
  <c r="G405" i="17"/>
  <c r="G406" i="17"/>
  <c r="G407" i="17"/>
  <c r="G408" i="17"/>
  <c r="G409" i="17"/>
  <c r="G410" i="17"/>
  <c r="G411" i="17"/>
  <c r="G412" i="17"/>
  <c r="G413" i="17"/>
  <c r="G414" i="17"/>
  <c r="G415" i="17"/>
  <c r="C416" i="17"/>
  <c r="D416" i="17"/>
  <c r="E416" i="17"/>
  <c r="F416" i="17"/>
  <c r="H416" i="17"/>
  <c r="G418" i="17"/>
  <c r="G419" i="17"/>
  <c r="G420" i="17"/>
  <c r="G421" i="17"/>
  <c r="G422" i="17"/>
  <c r="G423" i="17"/>
  <c r="G424" i="17"/>
  <c r="G425" i="17"/>
  <c r="G426" i="17"/>
  <c r="G427" i="17"/>
  <c r="G428" i="17"/>
  <c r="G429" i="17"/>
  <c r="G430" i="17"/>
  <c r="G431" i="17"/>
  <c r="G432" i="17"/>
  <c r="G433" i="17"/>
  <c r="G434" i="17"/>
  <c r="G435" i="17"/>
  <c r="G436" i="17"/>
  <c r="G437" i="17"/>
  <c r="G438" i="17"/>
  <c r="G439" i="17"/>
  <c r="G440" i="17"/>
  <c r="G441" i="17"/>
  <c r="G442" i="17"/>
  <c r="G443" i="17"/>
  <c r="G444" i="17"/>
  <c r="G445" i="17"/>
  <c r="G446" i="17"/>
  <c r="G447" i="17"/>
  <c r="G448" i="17"/>
  <c r="G449" i="17"/>
  <c r="G450" i="17"/>
  <c r="G451" i="17"/>
  <c r="G452" i="17"/>
  <c r="G453" i="17"/>
  <c r="G454" i="17"/>
  <c r="G455" i="17"/>
  <c r="G456" i="17"/>
  <c r="G457" i="17"/>
  <c r="G458" i="17"/>
  <c r="G459" i="17"/>
  <c r="G460" i="17"/>
  <c r="G461" i="17"/>
  <c r="G462" i="17"/>
  <c r="G463" i="17"/>
  <c r="G464" i="17"/>
  <c r="G465" i="17"/>
  <c r="G466" i="17"/>
  <c r="G467" i="17"/>
  <c r="G468" i="17"/>
  <c r="G469" i="17"/>
  <c r="G470" i="17"/>
  <c r="G471" i="17"/>
  <c r="G472" i="17"/>
  <c r="G473" i="17"/>
  <c r="G474" i="17"/>
  <c r="G475" i="17"/>
  <c r="G476" i="17"/>
  <c r="G477" i="17"/>
  <c r="G478" i="17"/>
  <c r="G479" i="17"/>
  <c r="G480" i="17"/>
  <c r="G481" i="17"/>
  <c r="G482" i="17"/>
  <c r="G483" i="17"/>
  <c r="G484" i="17"/>
  <c r="G485" i="17"/>
  <c r="G486" i="17"/>
  <c r="G487" i="17"/>
  <c r="G488" i="17"/>
  <c r="G489" i="17"/>
  <c r="G490" i="17"/>
  <c r="G491" i="17"/>
  <c r="G492" i="17"/>
  <c r="G493" i="17"/>
  <c r="G494" i="17"/>
  <c r="G495" i="17"/>
  <c r="G496" i="17"/>
  <c r="G497" i="17"/>
  <c r="G498" i="17"/>
  <c r="G499" i="17"/>
  <c r="G500" i="17"/>
  <c r="G501" i="17"/>
  <c r="G502" i="17"/>
  <c r="G503" i="17"/>
  <c r="G504" i="17"/>
  <c r="G505" i="17"/>
  <c r="G506" i="17"/>
  <c r="C507" i="17"/>
  <c r="D507" i="17"/>
  <c r="E507" i="17"/>
  <c r="F507" i="17"/>
  <c r="G507" i="17"/>
  <c r="H507" i="17"/>
  <c r="G509" i="17"/>
  <c r="G510" i="17"/>
  <c r="G511" i="17"/>
  <c r="G518" i="17" s="1"/>
  <c r="G512" i="17"/>
  <c r="G513" i="17"/>
  <c r="G514" i="17"/>
  <c r="G515" i="17"/>
  <c r="G516" i="17"/>
  <c r="G517" i="17"/>
  <c r="C518" i="17"/>
  <c r="D518" i="17"/>
  <c r="E518" i="17"/>
  <c r="F518" i="17"/>
  <c r="H518" i="17"/>
  <c r="G520" i="17"/>
  <c r="G521" i="17"/>
  <c r="G522" i="17"/>
  <c r="G523" i="17"/>
  <c r="G620" i="17" s="1"/>
  <c r="G524" i="17"/>
  <c r="G525" i="17"/>
  <c r="G526" i="17"/>
  <c r="G527" i="17"/>
  <c r="G528" i="17"/>
  <c r="G529" i="17"/>
  <c r="G530" i="17"/>
  <c r="G531" i="17"/>
  <c r="G532" i="17"/>
  <c r="G533" i="17"/>
  <c r="G534" i="17"/>
  <c r="G535" i="17"/>
  <c r="G536" i="17"/>
  <c r="G537" i="17"/>
  <c r="G538" i="17"/>
  <c r="G539" i="17"/>
  <c r="G540" i="17"/>
  <c r="G541" i="17"/>
  <c r="G542" i="17"/>
  <c r="G543" i="17"/>
  <c r="G544" i="17"/>
  <c r="G545" i="17"/>
  <c r="G546" i="17"/>
  <c r="G547" i="17"/>
  <c r="G548" i="17"/>
  <c r="G549" i="17"/>
  <c r="G550" i="17"/>
  <c r="G551" i="17"/>
  <c r="G552" i="17"/>
  <c r="G553" i="17"/>
  <c r="G554" i="17"/>
  <c r="G555" i="17"/>
  <c r="G556" i="17"/>
  <c r="G557" i="17"/>
  <c r="G558" i="17"/>
  <c r="G559" i="17"/>
  <c r="G560" i="17"/>
  <c r="G561" i="17"/>
  <c r="G562" i="17"/>
  <c r="G563" i="17"/>
  <c r="G564" i="17"/>
  <c r="G565" i="17"/>
  <c r="G566" i="17"/>
  <c r="G567" i="17"/>
  <c r="G568" i="17"/>
  <c r="G569" i="17"/>
  <c r="G570" i="17"/>
  <c r="G571" i="17"/>
  <c r="G572" i="17"/>
  <c r="G573" i="17"/>
  <c r="G574" i="17"/>
  <c r="G575" i="17"/>
  <c r="G576" i="17"/>
  <c r="G577" i="17"/>
  <c r="G578" i="17"/>
  <c r="G579" i="17"/>
  <c r="G580" i="17"/>
  <c r="G581" i="17"/>
  <c r="G582" i="17"/>
  <c r="G583" i="17"/>
  <c r="G584" i="17"/>
  <c r="G585" i="17"/>
  <c r="G586" i="17"/>
  <c r="G587" i="17"/>
  <c r="G588" i="17"/>
  <c r="G589" i="17"/>
  <c r="G590" i="17"/>
  <c r="G591" i="17"/>
  <c r="G592" i="17"/>
  <c r="G593" i="17"/>
  <c r="G594" i="17"/>
  <c r="G595" i="17"/>
  <c r="G596" i="17"/>
  <c r="G597" i="17"/>
  <c r="G598" i="17"/>
  <c r="G599" i="17"/>
  <c r="G600" i="17"/>
  <c r="G601" i="17"/>
  <c r="G602" i="17"/>
  <c r="G603" i="17"/>
  <c r="G604" i="17"/>
  <c r="G605" i="17"/>
  <c r="G606" i="17"/>
  <c r="G607" i="17"/>
  <c r="G608" i="17"/>
  <c r="G609" i="17"/>
  <c r="G610" i="17"/>
  <c r="G611" i="17"/>
  <c r="G612" i="17"/>
  <c r="G613" i="17"/>
  <c r="G614" i="17"/>
  <c r="G615" i="17"/>
  <c r="G616" i="17"/>
  <c r="G617" i="17"/>
  <c r="G618" i="17"/>
  <c r="G619" i="17"/>
  <c r="C620" i="17"/>
  <c r="D620" i="17"/>
  <c r="E620" i="17"/>
  <c r="F620" i="17"/>
  <c r="F622" i="17" s="1"/>
  <c r="H620" i="17"/>
  <c r="C622" i="17"/>
  <c r="D622" i="17"/>
  <c r="E622" i="17"/>
  <c r="H622" i="17"/>
  <c r="G110" i="17" l="1"/>
  <c r="G622" i="17" s="1"/>
  <c r="L314" i="14"/>
  <c r="L528" i="14" s="1"/>
  <c r="G314" i="13"/>
  <c r="L31" i="12"/>
  <c r="H102" i="6"/>
  <c r="H105" i="6" s="1"/>
  <c r="I35" i="6"/>
  <c r="G80" i="4"/>
  <c r="G100" i="4" s="1"/>
  <c r="D94" i="4"/>
  <c r="D97" i="4" s="1"/>
  <c r="G94" i="4"/>
  <c r="G97" i="4" s="1"/>
  <c r="F158" i="3"/>
  <c r="C98" i="1"/>
  <c r="C100" i="1" s="1"/>
  <c r="D95" i="1"/>
  <c r="J109" i="15"/>
  <c r="J111" i="15" s="1"/>
  <c r="L416" i="14"/>
  <c r="L529" i="14" s="1"/>
  <c r="G416" i="13"/>
  <c r="L31" i="11"/>
  <c r="C46" i="9"/>
  <c r="I88" i="6"/>
  <c r="I108" i="6" s="1"/>
  <c r="G35" i="6"/>
  <c r="E32" i="4"/>
  <c r="E94" i="4" s="1"/>
  <c r="E97" i="4" s="1"/>
  <c r="J151" i="3"/>
  <c r="J158" i="3" s="1"/>
  <c r="J109" i="3"/>
  <c r="J96" i="3"/>
  <c r="J52" i="3"/>
  <c r="J29" i="3"/>
  <c r="L518" i="14"/>
  <c r="L110" i="14"/>
  <c r="L526" i="14" s="1"/>
  <c r="G518" i="13"/>
  <c r="G110" i="13"/>
  <c r="J18" i="6"/>
  <c r="E35" i="6"/>
  <c r="H17" i="4"/>
  <c r="C32" i="4"/>
  <c r="L212" i="14"/>
  <c r="L527" i="14" s="1"/>
  <c r="G620" i="13"/>
  <c r="G622" i="13" s="1"/>
  <c r="G212" i="13"/>
  <c r="G88" i="6"/>
  <c r="G108" i="6" s="1"/>
  <c r="I51" i="6"/>
  <c r="F97" i="4"/>
  <c r="J146" i="3"/>
  <c r="J141" i="3"/>
  <c r="J120" i="3"/>
  <c r="E51" i="6"/>
  <c r="J51" i="6" s="1"/>
  <c r="E23" i="3"/>
  <c r="E158" i="3" s="1"/>
  <c r="L530" i="14" l="1"/>
  <c r="L519" i="14"/>
  <c r="G102" i="6"/>
  <c r="G105" i="6" s="1"/>
  <c r="C94" i="4"/>
  <c r="H32" i="4"/>
  <c r="I102" i="6"/>
  <c r="I105" i="6" s="1"/>
  <c r="E102" i="6"/>
  <c r="J35" i="6"/>
  <c r="L531" i="14"/>
  <c r="J31" i="11"/>
  <c r="K31" i="11"/>
  <c r="K31" i="12"/>
  <c r="J31" i="12"/>
  <c r="H94" i="4" l="1"/>
  <c r="C97" i="4"/>
  <c r="H97" i="4" s="1"/>
  <c r="J102" i="6"/>
  <c r="E105" i="6"/>
  <c r="J105" i="6" s="1"/>
</calcChain>
</file>

<file path=xl/sharedStrings.xml><?xml version="1.0" encoding="utf-8"?>
<sst xmlns="http://schemas.openxmlformats.org/spreadsheetml/2006/main" count="1615" uniqueCount="652">
  <si>
    <t>Comune di Demo</t>
  </si>
  <si>
    <t>Allegato n.9 - Bilancio di previsione</t>
  </si>
  <si>
    <t>ALLEGATO ALLA VARIAZIONE (Dati Aggiornati alla Data del 29/11/2022)</t>
  </si>
  <si>
    <t>EQUILIBRIO ECONOMICO-FINANZIARIO</t>
  </si>
  <si>
    <t>COMPETENZA ANNO DI RIFERIMENTO DEL BILANCIO 2022</t>
  </si>
  <si>
    <t>COMPETENZA ANNO 2023</t>
  </si>
  <si>
    <t>COMPETENZA ANNO 2024</t>
  </si>
  <si>
    <t xml:space="preserve">Fondo di cassa all'inizio dell'esercizio </t>
  </si>
  <si>
    <t>A) Fondo pluriennale vincolato di entrata per spese correnti</t>
  </si>
  <si>
    <t>(+)</t>
  </si>
  <si>
    <t>AA) Recupero disavanzo di amministrazione esercizio precedente</t>
  </si>
  <si>
    <t>(-)</t>
  </si>
  <si>
    <t>B) Entrate Titoli 1.00 - 2.00 - 3.00</t>
  </si>
  <si>
    <t xml:space="preserve">    di cui per estinzione anticipata di prestiti</t>
  </si>
  <si>
    <t>C) Entrate Titolo 4.02.06 - Contributi agli investimenti direttamente destinati al rimborso dei prestiti da amministrazioni pubbliche</t>
  </si>
  <si>
    <t>D)Spese Titolo 1.00 -  Spese correnti</t>
  </si>
  <si>
    <t xml:space="preserve">     di cui:</t>
  </si>
  <si>
    <t xml:space="preserve">               - fondo pluriennale vincolato</t>
  </si>
  <si>
    <t xml:space="preserve">               - fondo crediti di dubbia esigibilità </t>
  </si>
  <si>
    <t>E) Spese Titolo 2.04 -  Altri trasferimenti in conto capitale</t>
  </si>
  <si>
    <t>F) Spese Titolo 4.00 -  Quote di capitale amm.to dei mutui e prestiti obbligazionari</t>
  </si>
  <si>
    <t xml:space="preserve"> G) Somma finale (G=A-AA+B+C-D-E-F)</t>
  </si>
  <si>
    <t>ALTRE POSTE DIFFERENZIALI, PER ECCEZIONI PREVISTE DA NORME DI LEGGE E DA PRINCIPI CONTABILI, CHE  HANNO EFFETTO SULL’EQUILIBRIO  EX ARTICOLO 162, COMMA 6,  DEL TESTO UNICO DELLE LEGGI SULL’ORDINAMENTO DEGLI ENTI LOCALI</t>
  </si>
  <si>
    <t>I) Entrate di parte capitale destinate a spese correnti in base a specifiche disposizioni di legge o  dei principi contabili</t>
  </si>
  <si>
    <t>L) Entrate di parte corrente destinate a spese di investimento in base a specifiche disposizioni di legge o dei principi contabili</t>
  </si>
  <si>
    <t>M) Entrate da accensione di prestiti destinate a estinzione anticipata dei prestiti</t>
  </si>
  <si>
    <t>O=G+H+I-L+M</t>
  </si>
  <si>
    <t>Q) Fondo pluriennale vincolato di entrata per spese in conto capitale</t>
  </si>
  <si>
    <t>R) Entrate Titoli 4.00-5.00-6.00</t>
  </si>
  <si>
    <t>S1) Entrate Titolo 5.02 per Riscossione crediti di breve termine</t>
  </si>
  <si>
    <t>S2) Entrate Titolo 5.03 per Riscossione crediti di medio-lungo termine</t>
  </si>
  <si>
    <t>T) Entrate Titolo 5.04 relative a Altre entrate per riduzioni di attività finanziaria</t>
  </si>
  <si>
    <t>U) Spese Titolo 2.00 - Spese in conto capitale</t>
  </si>
  <si>
    <t xml:space="preserve">     di cui fondo pluriennale vincolato di spesa</t>
  </si>
  <si>
    <t>V) Spese Titolo 3.01 per Acquisizioni di attività finanziarie</t>
  </si>
  <si>
    <t>EQUILIBRIO DI PARTE CAPITALE</t>
  </si>
  <si>
    <t>Z = P+Q+R-C-I-S1-S2-T+L-M-U-V+E</t>
  </si>
  <si>
    <t>X1) Spese Titolo 3.02 per Concessione crediti di breve termine</t>
  </si>
  <si>
    <t>X2) Spese Titolo 3.03 per Concessione crediti di medio-lungo termine</t>
  </si>
  <si>
    <t>Y) Spese Titolo 3.04 per Altre spese per acquisizioni di attività finanziarie</t>
  </si>
  <si>
    <t>EQUILIBRIO FINALE</t>
  </si>
  <si>
    <t>W = O+Z+S1+S2+T-X1-X2-Y</t>
  </si>
  <si>
    <t>C) Si tratta delle entrate in conto capitale relative ai soli contributi agli investimenti destinati al rimborso prestiti corrispondenti alla voce del piano dei conti finanziario con codifica E.4.02.06.00.000.</t>
  </si>
  <si>
    <t>E) Si tratta delle spese del titolo 2 per trasferimenti in conto capitale corrispondenti alla voce del piano dei conti finanziario con codifica U.2.04.00.00.000.</t>
  </si>
  <si>
    <t>S1) Si tratta delle entrate del titolo 5 limitatamente alle riscossione crediti di breve termine corrispondenti alla voce del piano dei conti finanziario con codifica E.5.02.00.00.000.</t>
  </si>
  <si>
    <t>S2) Si tratta delle entrate del titolo 5 limitatamente alle riscossione crediti di medio-lungo termine corrispondenti alla voce del piano dei conti finanziario con codifica E.5.03.00.00.000.</t>
  </si>
  <si>
    <t>T) Si tratta delle entrate del titolo 5 limitatamente alle altre entrate per riduzione di attività finanziarie corrispondenti alla voce del piano dei conti finanziario con codifica E.5.04.00.00.000.</t>
  </si>
  <si>
    <t>X1) Si tratta delle spese del titolo 3 limitatamente alle concessione crediti di breve termine corrispondenti alla voce del piano dei conti finanziario con codifica U.3.02.00.00.000.</t>
  </si>
  <si>
    <t>X2) Si tratta delle spese del titolo 3 limitatamente alle concessione crediti di medio-lungo termine corrispondenti alla voce del piano dei conti finanziario con codifica U.3.03.00.00.000.</t>
  </si>
  <si>
    <t>Y) Si tratta delle spese del titolo 3 limitatamente alle altre spese per incremento di attività finanziarie corrispondenti alla voce del piano dei conti finanziario con codifica U.3.04.00.00.000.</t>
  </si>
  <si>
    <t>H) Utilizzo risultato di amministrazione per spese correnti e per rimborso dei prestiti</t>
  </si>
  <si>
    <t>EQUILIBRIO DI PARTE CORRENTE</t>
  </si>
  <si>
    <t>EQUILIBRI DI BILANCIO (Anno 2022-2024)</t>
  </si>
  <si>
    <t>Allegato a)  Risultato presunto di amministrazione</t>
  </si>
  <si>
    <t>TABELLA DIMOSTRATIVA DEL RISULTATO DI AMMINISTRAZIONE PRESUNTO
(ALL'INIZIO DELL'ESERCIZIO N DI RIFERIMENTO DEL BILANCIO DI PREVISIONE)*</t>
  </si>
  <si>
    <t>1) Determinazione del risultato di amministrazione presunto al 31/12 N-1:</t>
  </si>
  <si>
    <t>Risultato di amministrazione iniziale dell'esercizio N-1</t>
  </si>
  <si>
    <t>Fondo pluriennale vincolato iniziale dell'esercizio N-1</t>
  </si>
  <si>
    <t>Entrate già accertate nell'esercizio N-1</t>
  </si>
  <si>
    <t>Uscite già impegnate nell'esercizio N-1</t>
  </si>
  <si>
    <t>+/-</t>
  </si>
  <si>
    <t>Variazioni dei residui attivi già verificatesi nell'esercizio N-1</t>
  </si>
  <si>
    <t>-/+</t>
  </si>
  <si>
    <t>Variazioni dei residui passivi già verificatesi nell'esercizio N-1</t>
  </si>
  <si>
    <t>=</t>
  </si>
  <si>
    <t>Risultato di amministrazione dell'esercizio N-1 alla data di redazione del bilancio di previsione dell'anno N</t>
  </si>
  <si>
    <t>+</t>
  </si>
  <si>
    <r>
      <t>Entrate che prevedo di accertare  per il restante periodo</t>
    </r>
    <r>
      <rPr>
        <sz val="11"/>
        <rFont val="Calibri"/>
        <family val="2"/>
      </rPr>
      <t xml:space="preserve"> dell'esercizio N-1</t>
    </r>
  </si>
  <si>
    <t xml:space="preserve">- </t>
  </si>
  <si>
    <r>
      <t xml:space="preserve">Spese che prevedo di impegnare per il restante periodo </t>
    </r>
    <r>
      <rPr>
        <sz val="11"/>
        <rFont val="Calibri"/>
        <family val="2"/>
      </rPr>
      <t>dell'esercizio N-1</t>
    </r>
  </si>
  <si>
    <r>
      <t xml:space="preserve">Variazioni dei residui attivi, presunte per il restante periodo </t>
    </r>
    <r>
      <rPr>
        <sz val="11"/>
        <rFont val="Calibri"/>
        <family val="2"/>
      </rPr>
      <t>dell'esercizio N-1</t>
    </r>
  </si>
  <si>
    <r>
      <t xml:space="preserve">Variazioni dei residui passivi, presunte per il restante periodo </t>
    </r>
    <r>
      <rPr>
        <sz val="11"/>
        <rFont val="Calibri"/>
        <family val="2"/>
      </rPr>
      <t>dell'esercizio N-1</t>
    </r>
  </si>
  <si>
    <r>
      <t xml:space="preserve">2) Composizione del risultato di amministrazione  </t>
    </r>
    <r>
      <rPr>
        <b/>
        <sz val="11"/>
        <rFont val="Calibri"/>
        <family val="2"/>
      </rPr>
      <t xml:space="preserve">presunto al 31/12 N-1: </t>
    </r>
  </si>
  <si>
    <t>Fondo ……..al 31/12/N-1</t>
  </si>
  <si>
    <t>B) Totale parte accantonata</t>
  </si>
  <si>
    <t xml:space="preserve">Parte vincolata </t>
  </si>
  <si>
    <t xml:space="preserve">Vincoli derivanti da leggi e dai principi contabili </t>
  </si>
  <si>
    <t>Vincoli derivanti da trasferimenti</t>
  </si>
  <si>
    <t>Vincoli derivanti dalla contrazione di mutui</t>
  </si>
  <si>
    <t xml:space="preserve">Vincoli formalmente attribuiti dall'ente </t>
  </si>
  <si>
    <t xml:space="preserve">Altri vincoli da specificare </t>
  </si>
  <si>
    <t>C) Totale parte vincolata</t>
  </si>
  <si>
    <t>Parte destinata agli investimenti</t>
  </si>
  <si>
    <t>D) Totale destinata agli investimenti</t>
  </si>
  <si>
    <t>E) Totale parte disponibile (E=A-B-C-D)</t>
  </si>
  <si>
    <t>Utilizzo quota vincolata</t>
  </si>
  <si>
    <t xml:space="preserve">Utilizzo vincoli derivanti da leggi e dai principi contabili </t>
  </si>
  <si>
    <t>Utilizzo vincoli derivanti da trasferimenti</t>
  </si>
  <si>
    <t>Utilizzo vincoli derivanti dalla contrazione di mutui</t>
  </si>
  <si>
    <t xml:space="preserve">Utilizzo vincoli formalmente attribuiti dall'ente </t>
  </si>
  <si>
    <t xml:space="preserve">Utilizzo altri vincoli da specificare </t>
  </si>
  <si>
    <t>Totale utilizzo avanzo di amministrazione presunto</t>
  </si>
  <si>
    <t>(1)</t>
  </si>
  <si>
    <t>Indicare l'importo del fondo pluriennale vincolato totale stanziato in entrata  del bilancio di previsione per l'esercizio  N.</t>
  </si>
  <si>
    <t>(2)</t>
  </si>
  <si>
    <t>Se negativo, le regioni indicano in nota la quota del disavanzo corrispondente al debito autorizzato e non contratto, distintamente da quella derivante dalla gestione ordinaria.</t>
  </si>
  <si>
    <t>(3)</t>
  </si>
  <si>
    <t>Non comprende il fondo pluriennale vincolato.</t>
  </si>
  <si>
    <t>(4)</t>
  </si>
  <si>
    <t>Indicare l'importo del  fondo crediti di dubbia esigibilità risultante nel prospetto del risultato di amministrazione allegato al consuntivo dell'esercizio N-2, incrementato dell'accantonamento al fondo crediti di dubbia esigibilità stanziato nel bilancio di previsione N-1 (importo aggiornato), al netto degli eventuali utilizzi del fondo successivi all'approvazione del consuntivo N-2. Se il bilancio di previsione dell'esercizio N-1 è approvato nel corso dell'esercizio N, indicare, sulla base dei dati di preconsuntivo o di consuntivo, l'importo del fondo crediti di dubbia esigibilità del prospetto del risultato di amministrazione del rendiconto dell'esercizio N-1.</t>
  </si>
  <si>
    <t>(5)</t>
  </si>
  <si>
    <t>Indicare l'importo del  fondo ...... risultante nel prospetto del risultato di amministrazione allegato al consuntivo dell'esercizio N-2, incrementato dell'importo realtivo al fondo ....... stanziato nel bilancio di previsione N-1 (importo aggiornato), al netto degli eventuali utilizzi del fondo successivi all'approvazione del consuntivo N-2. Se il bilancio di previsione dell'esercizio N è approvato nel corso dell'esercizio N, indicare, sulla base dei dati di preconsuntivo o di consuntivo, l'importo del fondo ............ indicato nel prospetto del risultato di amministrazione del rendiconto dell'esercizio N.</t>
  </si>
  <si>
    <t>(6)</t>
  </si>
  <si>
    <t>In caso di risultato negativo, le regioni indicano in nota la quota del disavanzo corrispondente al debito autorizzato e non contratto, distintamente da quella derivante dalla gestione ordinaria e iscrivono nel passivo del bilancio di previsione N l'importo di cui alla lettera E, distinduendo le due componenti del disavanzo. A decorrere dal 2016 si fa riferimento all'ammontare del debito autorizzato alla data del 31 dicembre 2015.</t>
  </si>
  <si>
    <t>(7)</t>
  </si>
  <si>
    <t>Indicare i riferimenti normativi delle quote vincolate del risultato di amministrazione iscritte in entrata del bilancio di previsione  N</t>
  </si>
  <si>
    <r>
      <t>Fondo pluriennale vincolato</t>
    </r>
    <r>
      <rPr>
        <sz val="11"/>
        <rFont val="Calibri"/>
        <family val="2"/>
      </rPr>
      <t xml:space="preserve"> finale presunto dell'esercizio N-1</t>
    </r>
  </si>
  <si>
    <t>A) Risultato  di amministrazione presunto al 31/12 N-1</t>
  </si>
  <si>
    <t>Parte accantonata</t>
  </si>
  <si>
    <t>Fondo crediti di dubbia esigibilità al 31/12/N-1</t>
  </si>
  <si>
    <t>Se E è negativo, tale importo  è iscritto tra le spese del bilancio di previsione  come disavanzo da ripianare</t>
  </si>
  <si>
    <r>
      <t xml:space="preserve">3) Utilizzo quote vincolate del risultato di amministrazione  </t>
    </r>
    <r>
      <rPr>
        <b/>
        <sz val="11"/>
        <rFont val="Calibri"/>
        <family val="2"/>
      </rPr>
      <t>presunto al 31/12/N-1 :</t>
    </r>
  </si>
  <si>
    <t>Allegato b) -  Fondo pluriennale vincolato</t>
  </si>
  <si>
    <t>COMPOSIZIONE PER MISSIONI E PROGRAMMI DEL FONDO PLURIENNALE VINCOLATO DELL'ESERCIZIO N DI RIFERIMENTO DEL BILANCIO*</t>
  </si>
  <si>
    <t>MISSIONI E PROGRAMMI</t>
  </si>
  <si>
    <t>Fondo pluriennale vincolato al 
31 dicembre dell'esercizio N-1</t>
  </si>
  <si>
    <t>Spese impegnate negli esercizi precedenti con copertura costituita dal fondo pluriennale vincolato e imputate all'esercizio N</t>
  </si>
  <si>
    <t>Quota del fondo pluriennale vincolato al 31 dicembre dell'esercizio N-1, non destinata ad essere utilizzata nell'esercizio N e  rinviata all'esercizio N+1 e successivi</t>
  </si>
  <si>
    <t xml:space="preserve">Spese che si prevede di impegnare nell'esercizio N, con copertura costituita dal fondo pluriennale vincolato con imputazione agli esercizi :  </t>
  </si>
  <si>
    <t>Fondo pluriennale vincolato al 31 dicembre dell'esercizio N</t>
  </si>
  <si>
    <t>N+1</t>
  </si>
  <si>
    <t>N+2</t>
  </si>
  <si>
    <t>Anni successivi</t>
  </si>
  <si>
    <t>Imputazione non ancora definita</t>
  </si>
  <si>
    <t>(a)</t>
  </si>
  <si>
    <t>(b)</t>
  </si>
  <si>
    <t>( c)  = (a) - (b)</t>
  </si>
  <si>
    <t>(d)</t>
  </si>
  <si>
    <t>(e)</t>
  </si>
  <si>
    <t>(f)</t>
  </si>
  <si>
    <t>(g)</t>
  </si>
  <si>
    <t>(h) = ( c)+(d)+(e)+(f)+(g)</t>
  </si>
  <si>
    <t>01</t>
  </si>
  <si>
    <t xml:space="preserve">MISSIONE 1 - Servizi istituzionali, generali e di gestione </t>
  </si>
  <si>
    <t>Organi istituzionali</t>
  </si>
  <si>
    <t>02</t>
  </si>
  <si>
    <t>Segreteria generale</t>
  </si>
  <si>
    <t>03</t>
  </si>
  <si>
    <t xml:space="preserve">Gestione economica, finanziaria,  programmazione e provveditorato </t>
  </si>
  <si>
    <t>04</t>
  </si>
  <si>
    <t>Gestione delle entrate tributarie e servizi fiscali</t>
  </si>
  <si>
    <t>05</t>
  </si>
  <si>
    <t>Gestione dei beni demaniali e patrimoniali</t>
  </si>
  <si>
    <t>06</t>
  </si>
  <si>
    <t>Ufficio tecnico</t>
  </si>
  <si>
    <t>07</t>
  </si>
  <si>
    <t xml:space="preserve"> Elezioni e consultazioni popolari - Anagrafe e stato civile </t>
  </si>
  <si>
    <t>08</t>
  </si>
  <si>
    <t xml:space="preserve"> Statistica e sistemi informativi</t>
  </si>
  <si>
    <t>09</t>
  </si>
  <si>
    <t xml:space="preserve"> Assistenza tecnico-amministrativa agli enti locali</t>
  </si>
  <si>
    <t>10</t>
  </si>
  <si>
    <t>Risorse umane</t>
  </si>
  <si>
    <t>11</t>
  </si>
  <si>
    <t>Altri servizi generali</t>
  </si>
  <si>
    <t>12</t>
  </si>
  <si>
    <t>MISSIONE 2 - Giustizia</t>
  </si>
  <si>
    <t>Uffici giudiziari</t>
  </si>
  <si>
    <t>Casa circondariale e altri servizi</t>
  </si>
  <si>
    <t>TOTALE MISSIONE 2 - Giustizia</t>
  </si>
  <si>
    <t>MISSIONE 3 - Ordine pubblico e sicurezza</t>
  </si>
  <si>
    <t>Polizia locale e amministrativa</t>
  </si>
  <si>
    <t xml:space="preserve">02 </t>
  </si>
  <si>
    <t>Sistema integrato di sicurezza urbana</t>
  </si>
  <si>
    <t>TOTALE MISSIONE 3 - Ordine pubblico e sicurezza</t>
  </si>
  <si>
    <t>MISSIONE 4 - Istruzione e diritto allo studio</t>
  </si>
  <si>
    <t xml:space="preserve"> Istruzione prescolastica</t>
  </si>
  <si>
    <t>Altri ordini di istruzione non universitaria</t>
  </si>
  <si>
    <t xml:space="preserve">04 </t>
  </si>
  <si>
    <t>Istruzione universitaria</t>
  </si>
  <si>
    <t xml:space="preserve">05 </t>
  </si>
  <si>
    <t>Istruzione tecnica superiore</t>
  </si>
  <si>
    <t>Servizi ausiliari all’istruzione</t>
  </si>
  <si>
    <t xml:space="preserve">07 </t>
  </si>
  <si>
    <t>Diritto allo studio</t>
  </si>
  <si>
    <t>TOTALE MISSIONE 4 - Istruzione e diritto allo studio</t>
  </si>
  <si>
    <t>MISSIONE 5 - Tutela e valorizzazione dei beni e attività culturali</t>
  </si>
  <si>
    <t xml:space="preserve">Valorizzazione dei beni di interesse storico. </t>
  </si>
  <si>
    <t>Attività culturali e interventi diversi nel settore culturale</t>
  </si>
  <si>
    <t>TOTALE MISSIONE 5 - Tutela e valorizzazione dei beni e attività culturali</t>
  </si>
  <si>
    <t>MISSIONE 6 - Politiche giovanili, sport e tempo libero</t>
  </si>
  <si>
    <t xml:space="preserve">01 </t>
  </si>
  <si>
    <t>Sport e tempo libero</t>
  </si>
  <si>
    <t>Giovani</t>
  </si>
  <si>
    <t>TOTALE MISSIONE 6 - Politiche giovanili, sport e tempo libero</t>
  </si>
  <si>
    <t>MISSIONE 7 - Turismo</t>
  </si>
  <si>
    <t>Sviluppo e valorizzazione del turismo</t>
  </si>
  <si>
    <t>TOTALE MISSIONE 7 - Turismo</t>
  </si>
  <si>
    <t>MISSIONE 8 - Assetto del territorio ed edilizia abitativa</t>
  </si>
  <si>
    <t>Edilizia residenziale pubblica e locale e piani di edilizia economico-popolare</t>
  </si>
  <si>
    <t>TOTALE MISSIONE 8 - Assetto del territorio ed edilizia abitativa</t>
  </si>
  <si>
    <t>MISSIONE 9 - Sviluppo sostenibile e tutela del territorio e dell'ambiente</t>
  </si>
  <si>
    <t>Difesa del suolo</t>
  </si>
  <si>
    <t xml:space="preserve"> Tutela, valorizzazione e recupero ambientale </t>
  </si>
  <si>
    <t>Rifiuti</t>
  </si>
  <si>
    <t>Servizio idrico integrato</t>
  </si>
  <si>
    <t>Aree protette, parchi naturali, protezione naturalistica e forestazione</t>
  </si>
  <si>
    <t>Tutela e valorizzazione delle risorse idriche</t>
  </si>
  <si>
    <t>Sviluppo sostenibile territorio montano piccoli Comuni</t>
  </si>
  <si>
    <t>Qualità dell'aria e riduzione dell'inquinamento</t>
  </si>
  <si>
    <t>TOTALE MISSIONE 9 - Sviluppo sostenibile e tutela del territorio e dell'ambiente</t>
  </si>
  <si>
    <t>MISSIONE 10 - Trasporti e diritto alla mobilità</t>
  </si>
  <si>
    <t>Trasporto ferroviario</t>
  </si>
  <si>
    <t xml:space="preserve">Trasporto pubblico locale </t>
  </si>
  <si>
    <t>Trasporto per vie d'acqua</t>
  </si>
  <si>
    <t>Altre modalità di trasporto</t>
  </si>
  <si>
    <t>Viabilità e infrastrutture stradali</t>
  </si>
  <si>
    <t>TOTALE MISSIONE 10 - Trasporti e diritto alla mobilità</t>
  </si>
  <si>
    <t>MISSIONE 11 - Soccorso civile</t>
  </si>
  <si>
    <t>Sistema di protezione civile</t>
  </si>
  <si>
    <t>Interventi a seguito di calamità naturali</t>
  </si>
  <si>
    <t>TOTALE MISSIONE 11 - Soccorso civile</t>
  </si>
  <si>
    <t>MISSIONE 12 - Diritti sociali, politiche sociali e famiglia</t>
  </si>
  <si>
    <t>Interventi per l'infanzia e i minori e per asili nido</t>
  </si>
  <si>
    <t>Interventi per la disabilità</t>
  </si>
  <si>
    <t>Interventi per gli anziani</t>
  </si>
  <si>
    <t>Interventi per soggetti a rischio di esclusione sociale</t>
  </si>
  <si>
    <t>Interventi per le famiglie</t>
  </si>
  <si>
    <t>Interventi per il diritto alla casa</t>
  </si>
  <si>
    <t xml:space="preserve">Programmazione e governo della rete dei servizi sociosanitari e sociali </t>
  </si>
  <si>
    <t>Cooperazione e associazionismo</t>
  </si>
  <si>
    <t>Servizio necroscopico e cimiteriale</t>
  </si>
  <si>
    <t>TOTALE MISSIONE 12 - Diritti sociali, politiche sociali e famiglia</t>
  </si>
  <si>
    <t>13</t>
  </si>
  <si>
    <t>MISSIONE 13 - Tutela della salute</t>
  </si>
  <si>
    <t>Servizio sanitario regionale - finanziamento ordinario corrente per la garanzia dei LEA</t>
  </si>
  <si>
    <t>Servizio sanitario regionale - finanziamento aggiuntivo corrente per livelli di assistenza superiori ai LEA</t>
  </si>
  <si>
    <t xml:space="preserve">Servizio sanitario regionale - finanziamento aggiuntivo corrente per la copertura dello squilibrio di bilancio corrente </t>
  </si>
  <si>
    <t>Servizio sanitario regionale - ripiano di disavanzi sanitari relativi ad esercizi pregressi</t>
  </si>
  <si>
    <t>Servizio sanitario regionale - investimenti sanitari</t>
  </si>
  <si>
    <t>Servizio sanitario regionale - restituzione maggiori gettiti SSN</t>
  </si>
  <si>
    <t>Ulteriori spese in materia sanitaria</t>
  </si>
  <si>
    <t>TOTALE MISSIONE 13 - Tutela della salute</t>
  </si>
  <si>
    <t>14</t>
  </si>
  <si>
    <t>MISSIONE 14 - Sviluppo economico e competitività</t>
  </si>
  <si>
    <t>Industria, PMI e Artigianato</t>
  </si>
  <si>
    <t>Commercio - reti distributive - tutela dei consumatori</t>
  </si>
  <si>
    <t>Ricerca e innovazione</t>
  </si>
  <si>
    <t xml:space="preserve">Reti e altri servizi di pubblica utilità  </t>
  </si>
  <si>
    <t>TOTALE MISSIONE 14 - Sviluppo economico e competitività</t>
  </si>
  <si>
    <t>15</t>
  </si>
  <si>
    <t>MISSIONE 15 - Politiche per il lavoro e la formazione professionale</t>
  </si>
  <si>
    <t>Servizi per lo sviluppo del mercato del lavoro</t>
  </si>
  <si>
    <t>Formazione professionale</t>
  </si>
  <si>
    <t>Sostegno all'occupazione</t>
  </si>
  <si>
    <t>TOTALE MISSIONE 15 - Politiche per il lavoro e la formazione professionale</t>
  </si>
  <si>
    <t>16</t>
  </si>
  <si>
    <t>MISSIONE 16 - Agricoltura, politiche agroalimentari e pesca</t>
  </si>
  <si>
    <t>Sviluppo del settore agricolo e del sistema agroalimentare</t>
  </si>
  <si>
    <t>Caccia e pesca</t>
  </si>
  <si>
    <t>TOTALE MISSIONE 16 - Agricoltura, politiche agroalimentari e pesca</t>
  </si>
  <si>
    <t>17</t>
  </si>
  <si>
    <t>MISSIONE 17 - Energia e diversificazione delle fonti energetiche</t>
  </si>
  <si>
    <t>Fonti energetiche</t>
  </si>
  <si>
    <t>TOTALE MISSIONE 17 - Energia e diversificazione delle fonti energetiche</t>
  </si>
  <si>
    <t>18</t>
  </si>
  <si>
    <t>MISSIONE 18 - Relazioni con le altre autonomie territoriali e locali</t>
  </si>
  <si>
    <t>Relazioni finanziarie con le altre autonomie territoriali</t>
  </si>
  <si>
    <t>TOTALE MISSIONE 18 - Relazioni con le altre autonomie territoriali e locali</t>
  </si>
  <si>
    <t>19</t>
  </si>
  <si>
    <t>MISSIONE 19 - Relazioni internazionali</t>
  </si>
  <si>
    <t>Relazioni internazionali e Cooperazione allo sviluppo</t>
  </si>
  <si>
    <t>TOTALE MISSIONE 19 - Relazioni internazionali</t>
  </si>
  <si>
    <t>TOTALE</t>
  </si>
  <si>
    <t xml:space="preserve">(a) </t>
  </si>
  <si>
    <t>L'importo "TOTALE" dell'ultima riga  corrisponde alla somma delle due voci "Fondo pluriennale di parte corrente" e "Fondo pluriennale in c/capitale" iscritte in entrata del bilancio di previsione dell'esercizio N.  In ciascuna riga, in corrispondenza di ciascun programma di spesa, indicare la stima degli impegni che si prevede di assumere alla data del 31 dicembre dell'esercizio in corso di gestione  imputati agli esercizi successivi finanziati dal fondo pluriennale vincolato (sono compresi anche gli impegni assunti negli esercizi precedenti con imputazione agli esercizi successvi) o, se tale stima non risulti possibile,  l'importo delle previsioni definitive di spesa del  fondo pluriennale vincolato del bilancio dell'esercizio in corso di gestione. Se il bilancio di previsione è approvato dopo il 31 dicembre, indicare  l'importo degli impegni assunti negli esercizi precedenti con imputazione agli esercizi successivi determinato sulla base di dati di preconsuntivo.  Nel bilancio di previsione dell'esercizio di entrata in vigore della riforma  tale importo è pari a 0, a meno che il bilancio non sia approvato dopo il riaccertamento straordinario dei residui. In tal caso indicare   l'importo del fondo pluriennale vincolato determinato in tale occasione.</t>
  </si>
  <si>
    <t xml:space="preserve">(b) </t>
  </si>
  <si>
    <t>Indicare l'importo presunto alla data del 31 dicembre N-1 delle spese impegnate negli esercizi precedenti  all'esercizio N,  con copertura costituita dal fondo pluriennale vincolato, imputate all'esercizio N.  Nel primo esercizio di entrata in vigore della riforma, se il bilancio di previsione è approvato dopo il riaccertamento straordinario dei residui,  indicare   la differenza tra i residui passivi cancellati e reimputati all'esercizio N e i residui attivi cancellati e reimputati all'esercizio N in occasione del riaccertamento straordinario  dei residui.</t>
  </si>
  <si>
    <r>
      <t xml:space="preserve">Risulta possibile stanziare nel bilancio di previsione annuale e pluriennale il fondo pluriennale vincolato anche nel caso di investimenti per i quali non risulta </t>
    </r>
    <r>
      <rPr>
        <u/>
        <sz val="11"/>
        <color indexed="8"/>
        <rFont val="Calibri"/>
        <family val="2"/>
      </rPr>
      <t>motivatamente</t>
    </r>
    <r>
      <rPr>
        <sz val="11"/>
        <color indexed="8"/>
        <rFont val="Calibri"/>
        <family val="2"/>
      </rPr>
      <t xml:space="preserve"> possibile individuare l’esigibilità della spesa. Le cause che non hanno reso ancora possibile porre in essere la  programmazione necessaria per definire il cronoprogramma della spesa sono dettagliatamente indicate nella Nota integrativa al bilancio. In caso di mancato impegno gli stanziamenti di tale colonna vanno in economia.</t>
    </r>
  </si>
  <si>
    <t>(h)</t>
  </si>
  <si>
    <r>
      <t>Per ciascuna riga, indicare l'importo delle previsioni di spesa relative al fondo pluriennale vincolato stanziate nel bilancio di previsione dell'esericizio N. L'importo della voce "Totale</t>
    </r>
    <r>
      <rPr>
        <sz val="11"/>
        <color indexed="8"/>
        <rFont val="Calibri"/>
        <family val="2"/>
      </rPr>
      <t>" dell'ultima riga corrisponde al totale del fondo pluriennale stanziato in spesa nel bilancio di previsione dell'esercizio N e alla somma delle prime due voci iscritte in entrata del bilancio di previsione  dell'esercizio N+1, al netto della voce "Totale missioni" della colonna (g).</t>
    </r>
  </si>
  <si>
    <r>
      <t xml:space="preserve">Politica regionale unitaria per i servizi istituzionali, generali e di gestione </t>
    </r>
    <r>
      <rPr>
        <i/>
        <sz val="10"/>
        <rFont val="Calibri"/>
        <family val="2"/>
      </rPr>
      <t>(solo per le Regioni)</t>
    </r>
  </si>
  <si>
    <r>
      <t>TOTALE MISSIONE 1 - Servizi istituzionali, generali e di gestione</t>
    </r>
    <r>
      <rPr>
        <b/>
        <i/>
        <strike/>
        <sz val="10"/>
        <rFont val="Calibri"/>
        <family val="2"/>
      </rPr>
      <t xml:space="preserve"> </t>
    </r>
  </si>
  <si>
    <r>
      <t xml:space="preserve">Politica regionale unitaria per la giustizia </t>
    </r>
    <r>
      <rPr>
        <i/>
        <sz val="10"/>
        <rFont val="Calibri"/>
        <family val="2"/>
      </rPr>
      <t>(solo per le Regioni)</t>
    </r>
  </si>
  <si>
    <r>
      <t xml:space="preserve">Politica regionale unitaria per l'ordine pubblico e la sicurezza </t>
    </r>
    <r>
      <rPr>
        <i/>
        <sz val="10"/>
        <rFont val="Calibri"/>
        <family val="2"/>
      </rPr>
      <t>(solo per le Regioni)</t>
    </r>
  </si>
  <si>
    <r>
      <t xml:space="preserve">Edilizia scolastica </t>
    </r>
    <r>
      <rPr>
        <i/>
        <sz val="10"/>
        <rFont val="Calibri"/>
        <family val="2"/>
      </rPr>
      <t>(solo per le Regioni)</t>
    </r>
  </si>
  <si>
    <r>
      <t xml:space="preserve">Politica regionale unitaria per l'istruzione e il diritto allo studio </t>
    </r>
    <r>
      <rPr>
        <i/>
        <sz val="10"/>
        <rFont val="Calibri"/>
        <family val="2"/>
      </rPr>
      <t>(solo per le Regioni)</t>
    </r>
  </si>
  <si>
    <r>
      <t xml:space="preserve">Politica regionale unitaria per la tutela dei beni e delle attività culturali </t>
    </r>
    <r>
      <rPr>
        <i/>
        <sz val="10"/>
        <rFont val="Calibri"/>
        <family val="2"/>
      </rPr>
      <t>(solo per le Regioni)</t>
    </r>
  </si>
  <si>
    <r>
      <t xml:space="preserve">Politica regionale unitaria per i giovani, lo sport e il tempo libero 
</t>
    </r>
    <r>
      <rPr>
        <i/>
        <sz val="10"/>
        <rFont val="Calibri"/>
        <family val="2"/>
      </rPr>
      <t>(solo per le Regioni)</t>
    </r>
  </si>
  <si>
    <r>
      <t xml:space="preserve">Politica regionale unitaria per il turismo </t>
    </r>
    <r>
      <rPr>
        <i/>
        <sz val="10"/>
        <rFont val="Calibri"/>
        <family val="2"/>
      </rPr>
      <t>(solo per le Regioni)</t>
    </r>
  </si>
  <si>
    <r>
      <t>Urbanistica e</t>
    </r>
    <r>
      <rPr>
        <strike/>
        <sz val="10"/>
        <rFont val="Calibri"/>
        <family val="2"/>
      </rPr>
      <t xml:space="preserve"> </t>
    </r>
    <r>
      <rPr>
        <sz val="10"/>
        <rFont val="Calibri"/>
        <family val="2"/>
      </rPr>
      <t>assetto del territorio</t>
    </r>
  </si>
  <si>
    <r>
      <t xml:space="preserve">Politica regionale unitaria per l'assetto del territorio e l'edilizia abitativa </t>
    </r>
    <r>
      <rPr>
        <i/>
        <sz val="10"/>
        <rFont val="Calibri"/>
        <family val="2"/>
      </rPr>
      <t>(solo per le Regioni)</t>
    </r>
  </si>
  <si>
    <r>
      <t xml:space="preserve">Politica regionale unitaria per lo sviluppo sostenibile e la tutela del territorio e dell'ambiente </t>
    </r>
    <r>
      <rPr>
        <i/>
        <sz val="10"/>
        <rFont val="Calibri"/>
        <family val="2"/>
      </rPr>
      <t>(solo per le Regioni)</t>
    </r>
  </si>
  <si>
    <r>
      <t xml:space="preserve">Politica regionale unitaria per i trasporti e il diritto alla mobilità 
</t>
    </r>
    <r>
      <rPr>
        <i/>
        <sz val="10"/>
        <rFont val="Calibri"/>
        <family val="2"/>
      </rPr>
      <t>(solo per le Regioni)</t>
    </r>
  </si>
  <si>
    <r>
      <t xml:space="preserve">Politica regionale unitaria per il soccorso e la protezione civile 
</t>
    </r>
    <r>
      <rPr>
        <i/>
        <sz val="10"/>
        <rFont val="Calibri"/>
        <family val="2"/>
      </rPr>
      <t>(solo per le Regioni)</t>
    </r>
  </si>
  <si>
    <r>
      <t xml:space="preserve">Politica regionale unitaria per i diritti sociali e la famiglia 
</t>
    </r>
    <r>
      <rPr>
        <i/>
        <sz val="10"/>
        <rFont val="Calibri"/>
        <family val="2"/>
      </rPr>
      <t>(solo per le Regioni)</t>
    </r>
  </si>
  <si>
    <r>
      <t xml:space="preserve">Politica regionale unitaria per la tutela della salute </t>
    </r>
    <r>
      <rPr>
        <i/>
        <sz val="10"/>
        <rFont val="Calibri"/>
        <family val="2"/>
      </rPr>
      <t>(solo per le Regioni)</t>
    </r>
  </si>
  <si>
    <r>
      <t xml:space="preserve">Politica regionale unitaria per lo sviluppo economico e la competitività </t>
    </r>
    <r>
      <rPr>
        <i/>
        <sz val="10"/>
        <rFont val="Calibri"/>
        <family val="2"/>
      </rPr>
      <t>(solo per le Regioni)</t>
    </r>
  </si>
  <si>
    <r>
      <t xml:space="preserve">Politica regionale unitaria per il lavoro e la formazione professionale </t>
    </r>
    <r>
      <rPr>
        <i/>
        <sz val="10"/>
        <rFont val="Calibri"/>
        <family val="2"/>
      </rPr>
      <t>(solo per le Regioni)</t>
    </r>
  </si>
  <si>
    <r>
      <t xml:space="preserve">Politica regionale unitaria per l'agricoltura, i sistemi agroalimentari, la caccia e la pesca </t>
    </r>
    <r>
      <rPr>
        <i/>
        <sz val="10"/>
        <rFont val="Calibri"/>
        <family val="2"/>
      </rPr>
      <t>(solo per le Regioni)</t>
    </r>
  </si>
  <si>
    <r>
      <t xml:space="preserve">Politica regionale unitaria per l'energia e la diversificazione delle fonti energetiche </t>
    </r>
    <r>
      <rPr>
        <i/>
        <sz val="10"/>
        <rFont val="Calibri"/>
        <family val="2"/>
      </rPr>
      <t>(solo per le Regioni)</t>
    </r>
  </si>
  <si>
    <r>
      <t xml:space="preserve">Politica regionale unitaria per le relazioni con le altre autonomie territoriali e locali </t>
    </r>
    <r>
      <rPr>
        <i/>
        <sz val="10"/>
        <rFont val="Calibri"/>
        <family val="2"/>
      </rPr>
      <t>(solo per le Regioni)</t>
    </r>
  </si>
  <si>
    <r>
      <t xml:space="preserve">Cooperazione territoriale </t>
    </r>
    <r>
      <rPr>
        <i/>
        <sz val="10"/>
        <color indexed="8"/>
        <rFont val="Calibri"/>
        <family val="2"/>
      </rPr>
      <t>(solo per le Regioni)</t>
    </r>
  </si>
  <si>
    <t>Allegato c) - Fondo crediti di dubbia esigibilità</t>
  </si>
  <si>
    <t>Esercizio finanziario  ………………….</t>
  </si>
  <si>
    <t xml:space="preserve">
TIPOLOGIA
</t>
  </si>
  <si>
    <t>DENOMINAZIONE</t>
  </si>
  <si>
    <r>
      <t xml:space="preserve">STANZIAMENTI DI BILANCIO 
</t>
    </r>
    <r>
      <rPr>
        <b/>
        <i/>
        <sz val="10"/>
        <rFont val="Calibri"/>
        <family val="2"/>
      </rPr>
      <t>(a)</t>
    </r>
  </si>
  <si>
    <t>% di stanziamento accantonato al fondo nel rispetto del principio contabile applicato 3.3
(d)=(c/a)</t>
  </si>
  <si>
    <t>ENTRATE CORRENTI DI NATURA TRIBUTARIA, CONTRIBUTIVA E PEREQUATIVA</t>
  </si>
  <si>
    <t>1010100</t>
  </si>
  <si>
    <t>Tipologia 101: Imposte, tasse e proventi assimilati</t>
  </si>
  <si>
    <t xml:space="preserve"> di cui accertati per cassa sulla base del principio contabile 3.7 </t>
  </si>
  <si>
    <t>Tipologia 101: Imposte, tasse e proventi assimilati non accertati per cassa</t>
  </si>
  <si>
    <t/>
  </si>
  <si>
    <t>1010200</t>
  </si>
  <si>
    <t>Tipologia 102: Tributi destinati al finanziamento della sanità non accertati per cassa</t>
  </si>
  <si>
    <t>1010300</t>
  </si>
  <si>
    <t>Tipologia 103: Tributi devoluti e regolati alle autonomie speciali  non accertati per cassa</t>
  </si>
  <si>
    <t>1010400</t>
  </si>
  <si>
    <t>Tipologia 104: Compartecipazioni di tributi</t>
  </si>
  <si>
    <t>1030100</t>
  </si>
  <si>
    <t>Tipologia 301: Fondi perequativi da Amministrazioni Centrali</t>
  </si>
  <si>
    <t>1030200</t>
  </si>
  <si>
    <t>1000000</t>
  </si>
  <si>
    <t>TOTALE TITOLO 1</t>
  </si>
  <si>
    <t>TRASFERIMENTI CORRENTI</t>
  </si>
  <si>
    <t>2010100</t>
  </si>
  <si>
    <t>Tipologia 101: Trasferimenti correnti da Amministrazioni pubbliche</t>
  </si>
  <si>
    <t>2010200</t>
  </si>
  <si>
    <t>Tipologia 102: Trasferimenti correnti da Famiglie</t>
  </si>
  <si>
    <t>2010300</t>
  </si>
  <si>
    <t>Tipologia 103: Trasferimenti correnti da Imprese</t>
  </si>
  <si>
    <t>2010400</t>
  </si>
  <si>
    <t>Tipologia 104: Trasferimenti correnti da Istituzioni Sociali Private</t>
  </si>
  <si>
    <t>2010500</t>
  </si>
  <si>
    <t>Tipologia 105: Trasferimenti correnti dall'Unione Europea e dal Resto del Mondo</t>
  </si>
  <si>
    <t>Trasferimenti correnti dall'Unione Europea</t>
  </si>
  <si>
    <t xml:space="preserve"> Trasferimenti correnti dal Resto del Mondo</t>
  </si>
  <si>
    <t>2000000</t>
  </si>
  <si>
    <t>TOTALE TITOLO 2</t>
  </si>
  <si>
    <t>ENTRATE EXTRATRIBUTARIE</t>
  </si>
  <si>
    <t>3010000</t>
  </si>
  <si>
    <t>Tipologia 100: Vendita di beni e servizi e proventi derivanti dalla gestione dei beni</t>
  </si>
  <si>
    <t>3020000</t>
  </si>
  <si>
    <t>Tipologia 200: Proventi derivanti dall'attività di controllo e repressione delle irregolarità e degli illeciti</t>
  </si>
  <si>
    <t>3030000</t>
  </si>
  <si>
    <t>Tipologia 300: Interessi attivi</t>
  </si>
  <si>
    <t>3040000</t>
  </si>
  <si>
    <t>Tipologia 400: Altre entrate da redditi da capitale</t>
  </si>
  <si>
    <t>3050000</t>
  </si>
  <si>
    <t>Tipologia 500: Rimborsi e altre entrate correnti</t>
  </si>
  <si>
    <t>3000000</t>
  </si>
  <si>
    <t>TOTALE TITOLO 3</t>
  </si>
  <si>
    <t xml:space="preserve">ENTRATE IN CONTO CAPITALE </t>
  </si>
  <si>
    <t>4010000</t>
  </si>
  <si>
    <t>Tipologia 100: Tributi in conto capitale</t>
  </si>
  <si>
    <t>4020000</t>
  </si>
  <si>
    <t>Tipologia 200: Contributi agli investimenti</t>
  </si>
  <si>
    <t xml:space="preserve">Contributi agli investimenti da amministrazioni pubbliche </t>
  </si>
  <si>
    <t>Contributi agli investimenti da UE</t>
  </si>
  <si>
    <t>Tipologia 200: Contributi agli investimenti al netto dei contributi da PA e da UE</t>
  </si>
  <si>
    <t>4030000</t>
  </si>
  <si>
    <t>Tipologia 300: Altri trasferimenti in conto capitale</t>
  </si>
  <si>
    <t xml:space="preserve">Altri trasferimenti in conto capitale da amministrazioni pubbliche </t>
  </si>
  <si>
    <t>Altri trasferimenti in conto capitale da UE</t>
  </si>
  <si>
    <t>Tipologia 300:  Altri trasferimenti in conto capitale al netto dei trasferimenti da PA e da UE</t>
  </si>
  <si>
    <t>4040000</t>
  </si>
  <si>
    <t>Tipologia 400: Entrate da alienazione di beni materiali e immateriali</t>
  </si>
  <si>
    <t>4050000</t>
  </si>
  <si>
    <t>Tipologia 500: Altre entrate in conto capitale</t>
  </si>
  <si>
    <t>4000000</t>
  </si>
  <si>
    <t>TOTALE TITOLO 4</t>
  </si>
  <si>
    <t>ENTRATE DA RIDUZIONE DI ATTIVITA' FINANZIARIE</t>
  </si>
  <si>
    <t>5010000</t>
  </si>
  <si>
    <t>Tipologia 100: Alienazione di attività finanziarie</t>
  </si>
  <si>
    <t>5020000</t>
  </si>
  <si>
    <t>Tipologia 200: Riscossione crediti di breve termine</t>
  </si>
  <si>
    <t>5030000</t>
  </si>
  <si>
    <t>Tipologia 300: Riscossione crediti di medio-lungo termine</t>
  </si>
  <si>
    <t>5040000</t>
  </si>
  <si>
    <t>Tipologia 400: Altre entrate per riduzione di attività finanziarie</t>
  </si>
  <si>
    <t>5000000</t>
  </si>
  <si>
    <t>TOTALE TITOLO 5</t>
  </si>
  <si>
    <t>-</t>
  </si>
  <si>
    <t>DI CUI   FONDO CREDITI DI DUBBIA ESIGIBILITA' IN C/CAPITALE</t>
  </si>
  <si>
    <t>* Non richiedono l’accantonamento al fondo crediti di dubbia esigibilità i: a) i trasferimenti da altre Amministrazioni pubbliche e dall'Unione europea; b) i crediti assistiti da fidejussione; c) le entrate tributarie che, sulla base dei nuovi principi contabili, sono accertate per cassa. I principi contabili cui si fa riferimento in questo prospetto sono contenuti nell'allegato 4.2.</t>
  </si>
  <si>
    <t xml:space="preserve">** Gli importi della colonna (c) non devono essere inferiori a quelli della colonna (b); se sono superiori le motivazioni della differenza sono indicate nella relazione al bilancio. </t>
  </si>
  <si>
    <t xml:space="preserve">*** Il totale generale della colonna (c) corrisponde alla somma degli stanziamenti del bilancio  riguardanti il  fondo crediti di dubbia esigibilità Nel bilancio di previsione il fondo crediti di dubbia esigibilità  è articolato in due distinti stanziamenti:  il fondo crediti di dubbia esigibilità riguardante  le entrate di dubbia esigibilità del titolo 4 delle entrate (stanziato nel titolo 2 delle spese), e il fondo riguardante tutte le altre entrate (stanziato nel titolo 1 della spesa).   </t>
  </si>
  <si>
    <r>
      <t xml:space="preserve">Tipologia 102: Tributi destinati al finanziamento della sanità </t>
    </r>
    <r>
      <rPr>
        <b/>
        <i/>
        <sz val="8"/>
        <rFont val="Calibri"/>
        <family val="2"/>
      </rPr>
      <t>(solo per le Regioni)</t>
    </r>
  </si>
  <si>
    <r>
      <t xml:space="preserve">Tipologia 103: Tributi devoluti e regolati alle autonomie speciali  </t>
    </r>
    <r>
      <rPr>
        <b/>
        <i/>
        <sz val="8"/>
        <rFont val="Calibri"/>
        <family val="2"/>
      </rPr>
      <t>(solo per le Regioni)</t>
    </r>
  </si>
  <si>
    <r>
      <t xml:space="preserve">Tipologia 302: Fondi perequativi dalla Regione o Provincia autonoma </t>
    </r>
    <r>
      <rPr>
        <b/>
        <i/>
        <sz val="8"/>
        <rFont val="Calibri"/>
        <family val="2"/>
      </rPr>
      <t>(solo per gli Enti locali)</t>
    </r>
  </si>
  <si>
    <t>(***)</t>
  </si>
  <si>
    <t>TOTALE GENERALE</t>
  </si>
  <si>
    <t>DI CUI   FONDO CREDITI DI DUBBIA ESIGIBILITA' DI PARTE CORRENTE</t>
  </si>
  <si>
    <t>(**)</t>
  </si>
  <si>
    <r>
      <t xml:space="preserve">ACCANTONAMENTO OBBLIGATORIO AL FONDO
</t>
    </r>
    <r>
      <rPr>
        <b/>
        <i/>
        <sz val="10"/>
        <rFont val="Calibri"/>
        <family val="2"/>
      </rPr>
      <t>(b)</t>
    </r>
  </si>
  <si>
    <r>
      <t xml:space="preserve">ACCANTONAMENTO EFFETTIVO DI BILANCIO
</t>
    </r>
    <r>
      <rPr>
        <b/>
        <i/>
        <sz val="10"/>
        <rFont val="Calibri"/>
        <family val="2"/>
      </rPr>
      <t xml:space="preserve">(c) </t>
    </r>
  </si>
  <si>
    <t>(*)</t>
  </si>
  <si>
    <t>COMPOSIZIONE DELL'ACCANTONAMENTO AL FONDO CREDITI DI DUBBIA ESIGIBILITA'</t>
  </si>
  <si>
    <t>Allegato d) - Limiti di indebitamento Enti Locali</t>
  </si>
  <si>
    <t>PROSPETTO DIMOSTRATIVO  DEL RISPETTO DEI VINCOLI DI INDEBITAMENTO DEGLI ENTI LOCALI</t>
  </si>
  <si>
    <t>1) Entrate correnti di natura tributaria, contributiva e perequativa (Titolo I)</t>
  </si>
  <si>
    <t>2) Trasferimenti correnti (titolo II)</t>
  </si>
  <si>
    <t>3) Entrate extratributarie  (titolo III)</t>
  </si>
  <si>
    <t>TOTALE ENTRATE PRIMI TRE TITOLI</t>
  </si>
  <si>
    <t>SPESA ANNUALE PER RATE MUTUI/OBBLIGAZIONI</t>
  </si>
  <si>
    <t>Ammontare interessi per mutui, prestiti obbligazionari, aperture di credito e garanzie di cui all'articolo 207 del TUEL autorizzati nell'esercizio in corso</t>
  </si>
  <si>
    <t>Ammontare interessi riguardanti debiti espressamente esclusi dai limiti di indebitamento</t>
  </si>
  <si>
    <t>Ammontare disponibile per nuovi interessi</t>
  </si>
  <si>
    <t>TOTALE DEBITO CONTRATTO</t>
  </si>
  <si>
    <t>Debito autorizzato nell'esercizio in corso</t>
  </si>
  <si>
    <t>TOTALE DEBITO DELL'ENTE</t>
  </si>
  <si>
    <t>DEBITO POTENZIALE</t>
  </si>
  <si>
    <t>Garanzie principali o sussidiarie prestate dall'Ente a favore di altre Amministrazioni pubbliche e di altri soggetti</t>
  </si>
  <si>
    <t>di cui, garanzie per le quali è stato costituito  accantonamento</t>
  </si>
  <si>
    <t>Garanzie che concorrono al limite di indebitamento</t>
  </si>
  <si>
    <t>(1) - per gli enti locali  l'importo annuale degli interessi sommato a quello dei mutui precedentemente contratti, a quello dei prestiti obbligazionari precedentemente emessi, a quello delle aperture di credito stipulate ed a quello derivante da garanzie prestate ai sensi dell'articolo 207, al netto dei contributi statali e regionali in conto interessi, non supera l’8 per cento delle entrate relative ai primi tre titoli delle entrate del rendiconto del penultimo anno precedente quello in cui viene prevista l'assunzione dei mutui. Per le comunità montane si fa riferimento ai primi due titoli delle entrate. Per gli enti locali di nuova istituzione si fa riferimento, per i primi due anni, ai corrispondenti dati finanziari del bilancio di previsione.</t>
  </si>
  <si>
    <t xml:space="preserve">(2) Con riferimento anche ai finanziamenti imputati contabilmente agli esercizi successivi </t>
  </si>
  <si>
    <r>
      <t xml:space="preserve">ENTRATE RELATIVE AI PRIMI TRE TITOLI DELLE ENTRATE
 </t>
    </r>
    <r>
      <rPr>
        <i/>
        <sz val="10"/>
        <rFont val="Calibri"/>
        <family val="2"/>
      </rPr>
      <t xml:space="preserve">(rendiconto penultimo anno precedente quello in cui viene prevista l'assunzione dei mutui), </t>
    </r>
    <r>
      <rPr>
        <sz val="10"/>
        <rFont val="Calibri"/>
        <family val="2"/>
      </rPr>
      <t>ex art. 204, c. 1 del D.L.gs. N. 267/2000</t>
    </r>
  </si>
  <si>
    <r>
      <t>Debito contratto al 31/12/</t>
    </r>
    <r>
      <rPr>
        <i/>
        <sz val="10"/>
        <rFont val="Calibri"/>
        <family val="2"/>
      </rPr>
      <t>esercizio precedente</t>
    </r>
  </si>
  <si>
    <t xml:space="preserve">Livello massimo di spesa annuale : </t>
  </si>
  <si>
    <r>
      <t>Ammontare interessi per mutui, prestiti obbligazionari, aperture di credito e garanzie di cui all'articolo 207 del TUEL autorizzati fino al 31/12/</t>
    </r>
    <r>
      <rPr>
        <i/>
        <sz val="10"/>
        <rFont val="Calibri"/>
        <family val="2"/>
      </rPr>
      <t>esercizio precedente</t>
    </r>
  </si>
  <si>
    <t>(=)</t>
  </si>
  <si>
    <t>(+) Somma Accertamenti, al netto delle Minori Entrate, del Titolo 1 di Entrata (D.Lgs. 267) dell'Anno di Esercizio</t>
  </si>
  <si>
    <t>(+) Somma Accertamenti, al netto delle Minori Entrate, del Titolo 2 di Entrata (D.Lgs. 267) dell'Anno di Esercizio</t>
  </si>
  <si>
    <t>(+) Somma Accertamenti, al netto delle Minori Entrate, del Titolo 3 di Entrata (D.Lgs. 267) dell'Anno di Esercizio</t>
  </si>
  <si>
    <t>Categoria 501</t>
  </si>
  <si>
    <t>Categoria 502</t>
  </si>
  <si>
    <t>Categoria 100</t>
  </si>
  <si>
    <t>Categoria 500</t>
  </si>
  <si>
    <t xml:space="preserve">Categorie 100, 400, 700, 1000 </t>
  </si>
  <si>
    <t xml:space="preserve">Categorie 300, 600, 900, 1400 </t>
  </si>
  <si>
    <t>Categorie 200, 500, 800, 1100, 1200, 1300</t>
  </si>
  <si>
    <t>(a) Previsioni di Bilancio degli Articoli di Entrata
(b) Percentuale calcolata in Base all'Accertato e l'Incassato negli Anni Precedenti (*)
(c) Importo Accantonato al F.C.D.E. degli Articoli di Entrata  (**)</t>
  </si>
  <si>
    <t>(-) (2)</t>
  </si>
  <si>
    <t>10% di 'TOTALE ENTRATE PRIMI TRE TITOLI'  (1)</t>
  </si>
  <si>
    <t>% Accantonamento Obbligatorio al Fondo (b)</t>
  </si>
  <si>
    <t>(% Minima di Legge)</t>
  </si>
  <si>
    <t>% Accantonamento Effettivo di Bilancio (c)</t>
  </si>
  <si>
    <t>(% Applicata dall'Ente)</t>
  </si>
  <si>
    <t>Equilibrio di parte corrente (O)</t>
  </si>
  <si>
    <t>= Equilibrio di parte corrente (O)</t>
  </si>
  <si>
    <t>Utilizzo risultato di amministrazione per il finanziamento di spese correnti e del rimborso prestiti (H) al netto del fondo anticipazione di liquidità</t>
  </si>
  <si>
    <t>Equilibrio di parte corrente ai fini della copertura degli investimenti plurien.</t>
  </si>
  <si>
    <t>= O-H</t>
  </si>
  <si>
    <t>(2) In sede di approvazione del bilancio di previsione è consentito l'utilizzo della sola quota vincolata del risultato di amministrazione presunto. Nel corso dell'esercizio è consentito l'utilizzo anche della quota accantonata se il bilancio è deliberato a seguito dell'approvazione del prospetto concernente il risultato di amministrazione presunto dell'anno precedente aggiornato sulla base di un pre-consuntivo dell'esercizio precedente.  E' consentito l'utilizzo anche della quota destinata agli investimenti e della quota libera del risultato di amministrazione dell'anno precedente  se il bilancio (o la variazione di bilancio) è deliberato a seguito dell'approvazione del rendiconto dell'anno precedente.</t>
  </si>
  <si>
    <t xml:space="preserve">(3) La somma algebrica finale non può essere inferiore a zero per il rispetto della disposizione di cui all’articolo 162 del testo unico delle leggi sull’ordinamento degli enti locali. </t>
  </si>
  <si>
    <t>(4) Con riferimento a ciascun esercizio, il  saldo positivo dell’equilibrio di parte corrente  in termini di competenza finanziaria può costituire copertura agli investimenti imputati agli esercizi successivi  per un importo non superiore  al minore valore tra la media dei saldi di parte corrente in termini di competenza e la media dei saldi di parte corrente in termini di cassa registrati negli ultimi tre esercizi rendicontati, se sempre positivi, determinati al netto dell’utilizzo dell’avanzo di amministrazione, del fondo di cassa, e delle entrate non ricorrenti che non hanno dato copertura a impegni, o pagamenti.</t>
  </si>
  <si>
    <t>Articolo di Entrata  1/1/2 - Fondi Vincolati (Fondi Pluriennale Vincolato per spese correnti)</t>
  </si>
  <si>
    <t>Articoli di Entrata del Titolo 4, Tipologia 200, Categoria 600</t>
  </si>
  <si>
    <t>Articoli di Spesa del Titolo 1</t>
  </si>
  <si>
    <t>Fondo Pluriennale Vincolato degli Articoli di Spesa del Titolo 1</t>
  </si>
  <si>
    <t>Articoli di Spesa del Titolo 1 collegati al Piano Finanziario U.1.10.01.03.000</t>
  </si>
  <si>
    <t>Articoli di Spesa del Titolo 2, Macroaggregato 204</t>
  </si>
  <si>
    <t>Articoli di Spesa del Titolo 4</t>
  </si>
  <si>
    <t>Articolo di Entrata  1/1/3 - Fondi Vincolati (Fondi Pluriennale Vincolato per spese in conto capitale)</t>
  </si>
  <si>
    <t>Articoli di Entrata del Titolo 5, Tipologia 200</t>
  </si>
  <si>
    <t>Articoli di Entrata del Titolo 5, Tipologia 300</t>
  </si>
  <si>
    <t>Articoli di Entrata del Titolo 5, Tipologia 400</t>
  </si>
  <si>
    <t>Articoli di Spesa del Titolo 2</t>
  </si>
  <si>
    <t>Fondo Pluriennale Vincolato degli Articoli di Spesa del Titolo 2</t>
  </si>
  <si>
    <t>Articoli di Spesa del Titolo 3, Macroaggregato 301</t>
  </si>
  <si>
    <t>Articoli di Spesa del Titolo 3, Macroaggregato 302</t>
  </si>
  <si>
    <t>Articoli di Spesa del Titolo 3, Macroaggregato 303</t>
  </si>
  <si>
    <t>Articoli di Spesa del Titolo 3, Macroaggregato 304</t>
  </si>
  <si>
    <t>Categorie 200, 300, 400, 600</t>
  </si>
  <si>
    <t>(***) Solo per Regioni</t>
  </si>
  <si>
    <t>A
T
T
I
V
O</t>
  </si>
  <si>
    <t>CAPITOLO / ARTICOLO</t>
  </si>
  <si>
    <t>Articoli di Spesa del Titolo I con Codice Raggruppamento '800000001 - Finanziato con Avanzo' (H) al Netto di 'di cui Fondo Anticipazione di Liquidità' (F Spesa Titolo IV - di cui F.A.L.)</t>
  </si>
  <si>
    <t>= O+Z+S1+S2+T-X1-X2-Y</t>
  </si>
  <si>
    <t>= P+Q+R-C-I-S1-S2-T+L-M-U-V+E</t>
  </si>
  <si>
    <t>Articolo di Entrata 2/1/1 - Avanzo Economico</t>
  </si>
  <si>
    <t>Articoli di Entrata del Titolo 4-5-6</t>
  </si>
  <si>
    <t>Articolo 1/1/1, 1/2/1, 1/3/1, 1/4/1 di Entrata (al netto della quota per spese correnti (H)) (2)</t>
  </si>
  <si>
    <t>= G+H+I-L+M</t>
  </si>
  <si>
    <t>Articoli di Spesa del Titolo I con Codice Raggruppamento '800000001 - Finanziato con Avanzo' + Variazioni di Bilancio su Articoli di Spesa del Titolo I con il Flag 'Finanziato con Avanzo' (2)</t>
  </si>
  <si>
    <t>= A-AA+B+C-D-E-F</t>
  </si>
  <si>
    <t>Articoli di Entrata del Titolo 1-2-3</t>
  </si>
  <si>
    <t>Disavanzo di Amministrazione (letto dalla Scheda Ente) + Variazioni</t>
  </si>
  <si>
    <t>Fondo di Cassa al 1° Gennaio (letto dalla Scheda Ente)</t>
  </si>
  <si>
    <t xml:space="preserve">   di cui Fondo anticipazioni di liquidità</t>
  </si>
  <si>
    <t>Accantonamento residui perenti al 31/12/…. (solo per le regioni)</t>
  </si>
  <si>
    <t>(***) Solo per Regioni (5)</t>
  </si>
  <si>
    <t>Fondo anticipazioni liquidità DL 35 del 2013 e successive modifiche e rifinanziamenti</t>
  </si>
  <si>
    <t>Fondo  perdite società partecipate</t>
  </si>
  <si>
    <t>Fondo contenzioso</t>
  </si>
  <si>
    <t>Altri accantonamenti</t>
  </si>
  <si>
    <t>Altri vincoli</t>
  </si>
  <si>
    <t>Utilizzo altri vincoli</t>
  </si>
  <si>
    <r>
      <t xml:space="preserve">ENTRATE RELATIVE AI PRIMI TRE TITOLI DELLE ENTRATE
 </t>
    </r>
    <r>
      <rPr>
        <i/>
        <sz val="10"/>
        <rFont val="Calibri"/>
        <family val="2"/>
      </rPr>
      <t xml:space="preserve">(rendiconto penultimo anno precedente quello in cui viene prevista l'assunzione dei mutui), </t>
    </r>
    <r>
      <rPr>
        <sz val="10"/>
        <rFont val="Calibri"/>
        <family val="2"/>
      </rPr>
      <t>ex art. 204, c. 1 del D.L.gs. N. 267/2000</t>
    </r>
  </si>
  <si>
    <t>COMPETENZA ANNO N</t>
  </si>
  <si>
    <t>COMPETENZA ANNO N+1</t>
  </si>
  <si>
    <t>COMPETENZA ANNO N+2</t>
  </si>
  <si>
    <t>Somma Accertamenti, al netto delle Minori Entrate, del Titolo 1 di Entrata (D.Lgs. 267) dell'Anno di Esercizio</t>
  </si>
  <si>
    <t>Somma Accertamenti, al netto delle Minori Entrate, del Titolo 2 di Entrata (D.Lgs. 267) dell'Anno di Esercizio</t>
  </si>
  <si>
    <t>Somma Accertamenti, al netto delle Minori Entrate, del Titolo 3 di Entrata (D.Lgs. 267) dell'Anno di Esercizio</t>
  </si>
  <si>
    <t>P) Utilizzo risultato di amministrazione per spese di investimento</t>
  </si>
  <si>
    <t>Saldo corrente ai fini della copertura degli investimenti pluriennali :</t>
  </si>
  <si>
    <t>&lt;-- inserire manualmente</t>
  </si>
  <si>
    <r>
      <t xml:space="preserve">Riduzione dei residui passivi presunta per il restante periodo </t>
    </r>
    <r>
      <rPr>
        <sz val="11"/>
        <rFont val="Calibri"/>
        <family val="2"/>
      </rPr>
      <t>dell'esercizio N-1</t>
    </r>
  </si>
  <si>
    <r>
      <t xml:space="preserve">Incremento dei residui attivi presunta per il restante periodo </t>
    </r>
    <r>
      <rPr>
        <sz val="11"/>
        <rFont val="Calibri"/>
        <family val="2"/>
      </rPr>
      <t>dell'esercizio N-1</t>
    </r>
  </si>
  <si>
    <r>
      <t xml:space="preserve">Riduzione dei residui attivi presunta per il restante periodo </t>
    </r>
    <r>
      <rPr>
        <sz val="11"/>
        <rFont val="Calibri"/>
        <family val="2"/>
      </rPr>
      <t>dell'esercizio N-1</t>
    </r>
  </si>
  <si>
    <t>Riduzione dei residui passivi già verificatesi nell'esercizio N-1</t>
  </si>
  <si>
    <t>Incremento dei residui attivi già verificatesi nell'esercizio N-1</t>
  </si>
  <si>
    <t>Riduzione dei residui attivi già verificatesi nell'esercizio N-1</t>
  </si>
  <si>
    <t>&lt;-- inserire manualmente (Si ricorda che l'Importo non può essere Inferiore alla corrispondente Voce della Sezione 3 - C51)</t>
  </si>
  <si>
    <t>&lt;-- inserire manualmente (Si ricorda che l'Importo non può essere Inferiore alla corrispondente Voce della Sezione 3 - C52)</t>
  </si>
  <si>
    <t>&lt;-- inserire manualmente (Si ricorda che l'Importo non può essere Inferiore alla corrispondente Voce della Sezione 3 - C53)</t>
  </si>
  <si>
    <t>&lt;-- inserire manualmente (Si ricorda che l'Importo non può essere Inferiore alla corrispondente Voce della Sezione 3 - C54)</t>
  </si>
  <si>
    <t>&lt;-- inserire manualmente (Si ricorda che l'Importo non può essere Inferiore alla corrispondente Voce della Sezione 3 - C55)</t>
  </si>
  <si>
    <t>&lt;-- inserire manualmente (Si ricorda che l'Importo non può essere Superiore alla corrispondente Voce della Sezione 2 - C37)</t>
  </si>
  <si>
    <t>&lt;-- inserire manualmente (Si ricorda che l'Importo non può essere Superiore alla corrispondente Voce della Sezione 2 - C38)</t>
  </si>
  <si>
    <t>&lt;-- inserire manualmente (Si ricorda che l'Importo non può essere Superiore alla corrispondente Voce della Sezione 2 - C39)</t>
  </si>
  <si>
    <t>&lt;-- inserire manualmente (Si ricorda che l'Importo non può essere Superiore alla corrispondente Voce della Sezione 2 - C40)</t>
  </si>
  <si>
    <t>&lt;-- inserire manualmente (Si ricorda che l'Importo non può essere Superiore alla corrispondente Voce della Sezione 2 - C41)</t>
  </si>
  <si>
    <t>In caso di risultato negativo, le regioni iscrivono nel passivo del bilancio distintamente il disavanzo di amministrazione presunto da ripianare (lettera E al netto della lettera F) e il disavanzo derivante da debito autorizzato e non contratto (lettera F).</t>
  </si>
  <si>
    <t xml:space="preserve">Solo per le Regioni e le Province autonome di Trento e di Bolzano. </t>
  </si>
  <si>
    <r>
      <t xml:space="preserve">F) di cui Disavanzo da debito autorizzato e non contratto </t>
    </r>
    <r>
      <rPr>
        <vertAlign val="superscript"/>
        <sz val="11"/>
        <rFont val="Calibri"/>
        <family val="2"/>
      </rPr>
      <t>(6)</t>
    </r>
  </si>
  <si>
    <t>Fondo anticipazioni liquidità</t>
  </si>
  <si>
    <t>"SI" se almeno la metà (&gt;=4) dei parametri deficitari è "SI"
"NO" se meno della metà (&lt;4) dei parametri deficitari è "NO"</t>
  </si>
  <si>
    <t>Sulla base dei parametri suindicati l’ente è da considerarsi in condizioni strutturalmente deficitarie</t>
  </si>
  <si>
    <t>Gli enti locali che presentano almeno la metà dei parametri deficitari (la condizione “SI” identifica il parametro deficitario) sono
strutturalmente deficitari ai sensi dell’articolo 242, comma 1, Tuel.</t>
  </si>
  <si>
    <t>No</t>
  </si>
  <si>
    <t>Indicatore concernente l’effettiva capacità di riscossione (riferito al totale delle entrate) minore del 47%</t>
  </si>
  <si>
    <t>P8</t>
  </si>
  <si>
    <t>[Indicatore 13.2 (Debiti in corso di riconoscimento) + Indicatore 13.3 (Debiti riconosciuti e in corso di finanziamento)] maggiore dello 0,60%</t>
  </si>
  <si>
    <t>P7</t>
  </si>
  <si>
    <t>Indicatore 13.1 (Debiti riconosciuti e finanziati) maggiore dell’1%</t>
  </si>
  <si>
    <t>P6</t>
  </si>
  <si>
    <t>Indicatore 12.4 (Sostenibilità disavanzo effettivamente a carico dell'esercizio) maggiore dell’1,20%</t>
  </si>
  <si>
    <t>P5</t>
  </si>
  <si>
    <t>Indicatore 10.3 (Sostenibilità debiti finanziari) maggiore del 16%</t>
  </si>
  <si>
    <t>P4</t>
  </si>
  <si>
    <t>Indicatore 3.2 (Anticipazioni chiuse solo contabilmente) maggiore di 0</t>
  </si>
  <si>
    <t>P3</t>
  </si>
  <si>
    <t>Indicatore 2.8 (Incidenza degli incassi delle entrate proprie sulle previsioni definitive di parte corrente) minore del 22%</t>
  </si>
  <si>
    <t>P2</t>
  </si>
  <si>
    <t>Indicatore 1.1 (Incidenza spese rigide - ripiano disavanzo, personale e debito - su entrate correnti) maggiore del 48%</t>
  </si>
  <si>
    <t>P1</t>
  </si>
  <si>
    <t>Barrare la condizione che ricorre</t>
  </si>
  <si>
    <t>TABELLA DEI PARAMETRI OBIETTIVI PER I COMUNI AI FINI DELL’ACCERTAMENTO DELLA CONDIZIONE DI ENTE STRUTTURALMENTE DEFICITARIO</t>
  </si>
  <si>
    <t>Allegato g) - Parametri comuni</t>
  </si>
  <si>
    <t>Indicatore concernente l’effettiva capacità di riscossione (riferito al totale delle entrate) minore del 54%</t>
  </si>
  <si>
    <t>Indicatore 10.3 (Sostenibilità debiti finanziari) maggiore del 14%</t>
  </si>
  <si>
    <t>Indicatore 2.8 (Incidenza degli incassi delle entrate proprie sulle previsioni definitive di parte corrente) minore del 20%</t>
  </si>
  <si>
    <t>Indicatore 1.1 (Incidenza spese rigide - ripiano disavanzo, personale e debito - su entrate correnti) maggiore del 60%</t>
  </si>
  <si>
    <t>TABELLA DEI PARAMETRI OBIETTIVI PER LE COMUNITA' MONTANE AI FINI DELL’ACCERTAMENTO DELLA CONDIZIONE DI ENTE STRUTTURALMENTE DEFICITARIO</t>
  </si>
  <si>
    <t>Allegato i) - Parametri Comunità montane</t>
  </si>
  <si>
    <r>
      <t>(4)</t>
    </r>
    <r>
      <rPr>
        <i/>
        <sz val="10"/>
        <color indexed="8"/>
        <rFont val="Calibri"/>
        <family val="2"/>
      </rPr>
      <t> I fondi di riserva e i fondi speciali non confluiscono nella quota accantonata del risultato di amministrazione.</t>
    </r>
  </si>
  <si>
    <t>(2)  Indicare con il segno (+) i maggiori accantonamenti nel risultato di amministrazione effettuati in sede di predisposizione del rendiconto, e con il segno (-) , le riduzioni degli accantonamenti effettuati in sede di predisposizione del rendiconto.</t>
  </si>
  <si>
    <r>
      <t>(1)</t>
    </r>
    <r>
      <rPr>
        <i/>
        <sz val="10"/>
        <color indexed="8"/>
        <rFont val="Calibri"/>
        <family val="2"/>
      </rPr>
      <t>   Indicare, con il segno (-), l’utilizzo dei fondi accantonati attraverso l'applicazione in bilancio della corrispondente quota del risultato di amministrazione.</t>
    </r>
  </si>
  <si>
    <t>(*) Allegato obbligatorio nel caso in cui il bilancio di previsione approvato nel corso dell'esercizio N preveda l’utilizzo delle quote accantonate del risultato di amministrazione presunto</t>
  </si>
  <si>
    <t>TOTALE Altri accantonamenti</t>
  </si>
  <si>
    <t xml:space="preserve">TOTALE Accantonamento residui perenti  (solo per le regioni)  </t>
  </si>
  <si>
    <t xml:space="preserve">Accantonamento residui perenti (solo per le regioni)  </t>
  </si>
  <si>
    <t xml:space="preserve">TOTALE Fondo crediti di dubbia esigibilità </t>
  </si>
  <si>
    <t>Fondo crediti di dubbia esigibilità</t>
  </si>
  <si>
    <t>TOTALE Fondo contezioso</t>
  </si>
  <si>
    <t>Fondo contezioso</t>
  </si>
  <si>
    <t>TOTALE Fondo  perdite società partecipate</t>
  </si>
  <si>
    <t xml:space="preserve">TOTALE Fondo anticipazioni liquidità </t>
  </si>
  <si>
    <t xml:space="preserve">Fondo anticipazioni liquidità </t>
  </si>
  <si>
    <t>(e)=(a)+(b)+( c)+(d)</t>
  </si>
  <si>
    <t>(c)</t>
  </si>
  <si>
    <t>col b (1); col d (2)</t>
  </si>
  <si>
    <t>Risorse accantonate   presunte
al 31/12/ N-1  applicate al primo esercizio del bilancio di previsione</t>
  </si>
  <si>
    <t>Risorse accantonate  nel risultato di amministrazione presunto
al 31/12/ N-1</t>
  </si>
  <si>
    <r>
      <t xml:space="preserve">Variazione degli accantonamenti che si prevede di effettuare </t>
    </r>
    <r>
      <rPr>
        <b/>
        <strike/>
        <sz val="10"/>
        <rFont val="Calibri"/>
        <family val="2"/>
      </rPr>
      <t xml:space="preserve"> </t>
    </r>
    <r>
      <rPr>
        <b/>
        <sz val="10"/>
        <rFont val="Calibri"/>
        <family val="2"/>
      </rPr>
      <t>in sede di  rendiconto N-1 (con segno +/-)</t>
    </r>
  </si>
  <si>
    <t>Risorse accantonate stanziate nella spesa del bilancio  dell'esercizio N-1</t>
  </si>
  <si>
    <r>
      <t>Risorse accantonate applicate al bilancio
dell'esercizio  N-1 (con segno -</t>
    </r>
    <r>
      <rPr>
        <b/>
        <sz val="10"/>
        <rFont val="Calibri"/>
        <family val="2"/>
      </rPr>
      <t>)</t>
    </r>
  </si>
  <si>
    <t>Risorse accantonate  al 1/1/ N-1</t>
  </si>
  <si>
    <t>Descrizione</t>
  </si>
  <si>
    <t xml:space="preserve">Capitolo di spesa </t>
  </si>
  <si>
    <t>Bilancio di Previsione (Anno XXXX-XXXX)</t>
  </si>
  <si>
    <t>ELENCO ANALITICO DELLE RISORSE ACCANTONATE NEL RISULTATO DI AMMINISTRAZIONE PRESUNTO</t>
  </si>
  <si>
    <t>Allegato a/1)  Risultato di amministrazione - quote accantonate</t>
  </si>
  <si>
    <t>(1) Importo immediatamente utilizzabile nelle more dell'approvazione del rendiconto. Nel corso dell'esercizio provvisorio è utilizzabile nei limiti di quanto previsto nel principio applicato della contabilità finanziaria.</t>
  </si>
  <si>
    <t>(*) Allegato obbligatorio nel caso in cui il bilancio di previsione preveda l’utilizzo delle quote vincolate del risultato di amministrazione presunto</t>
  </si>
  <si>
    <t>Totale risorse vincolate al netto di quelle che sono state oggetto di accantonamenti (l=h-i)</t>
  </si>
  <si>
    <t>Totale risorse vincolate da altro al netto di quelle che sono state oggetto di accantonamenti (l/5=h5-i/5)</t>
  </si>
  <si>
    <t>Totale risorse vincolate dall'Ente al netto di quelle che sono state oggetto di accantonamenti (l/4=h/4-i/4)</t>
  </si>
  <si>
    <t>Totale risorse vincolate da finanziamenti al netto di quelle che sono state oggetto di accantonamenti (l/3=h/3-i/3)</t>
  </si>
  <si>
    <t>Totale risorse vincolate da trasferimenti al netto di quelle che sono state oggetto di accantonamenti (l/2=h/2-i/2)</t>
  </si>
  <si>
    <t>Totale risorse vincolate da legge al netto  di quelle che sono state oggetto di accantonamenti (l/1=h/1-i/1)</t>
  </si>
  <si>
    <t>Totale quote accantonate riguardanti le risorse vincolate  (i=i/1+i/2+i/3+i/4+i/5)</t>
  </si>
  <si>
    <t>Totale quote accantonate riguardanti le risorse vincolate da altro (i/5)</t>
  </si>
  <si>
    <t>Totale quote accantonate riguardanti le risorse vincolate dall'ente  (i/4)</t>
  </si>
  <si>
    <t>Totale quote accantonate riguardanti le risorse vincolate da finanziamenti (i/3)</t>
  </si>
  <si>
    <t>Totale quote accantonate riguardanti le risorse vincolate da trasferimenti (i/2)</t>
  </si>
  <si>
    <t>Totale quote accantonate riguardanti le risorse vincolate da legge (i/1)</t>
  </si>
  <si>
    <r>
      <t>TOTALE risorse vincolate</t>
    </r>
    <r>
      <rPr>
        <b/>
        <i/>
        <vertAlign val="superscript"/>
        <sz val="10"/>
        <color indexed="8"/>
        <rFont val="Calibri"/>
        <family val="2"/>
      </rPr>
      <t xml:space="preserve">  </t>
    </r>
    <r>
      <rPr>
        <b/>
        <i/>
        <sz val="10"/>
        <color indexed="8"/>
        <rFont val="Calibri"/>
        <family val="2"/>
      </rPr>
      <t>(h +(h/1)+(h/2)+(h/3)+(h/4)+(h/5)</t>
    </r>
  </si>
  <si>
    <t>TOTALE altri vincoli  (h/5)</t>
  </si>
  <si>
    <t>TOTALE vincoli formalmente attribuiti dall'ente (h/4)</t>
  </si>
  <si>
    <t>Vincoli formalmente attribuiti dall'ente</t>
  </si>
  <si>
    <t>TOTALE vincoli derivanti da finanziamenti (h/3)</t>
  </si>
  <si>
    <t>Vincoli derivanti da finanziamenti</t>
  </si>
  <si>
    <t>TOTALE vincoli derivanti da trasferimenti (h/2)</t>
  </si>
  <si>
    <t>Vincoli derivanti da Trasferimenti</t>
  </si>
  <si>
    <t>TOTALE vincoli derivanti dalla legge (h/1)</t>
  </si>
  <si>
    <t>Vincoli derivanti dalla legge</t>
  </si>
  <si>
    <t>(i)</t>
  </si>
  <si>
    <t>Risorse vincolate presunte al 31/12/N-1 applicate al primo esercizio del bilancio di previsione</t>
  </si>
  <si>
    <t>Risorse vincolate nel risultato di amministrazione presunto al 31/12/N-1</t>
  </si>
  <si>
    <t>Cancellazione nell'esercizio N-1 di impegni finanziati dal fondo pluriennale vincolato dopo l'approvazione del rendiconto dell'esercizio N-2 se non reimpegnati  nell'esercizio N-1 (+)</t>
  </si>
  <si>
    <r>
      <t>Cancellazione nell'esercizio N-1  di residui attivi vincolati o eliminazione del vincolo su quote del risultato di amministrazione (+) e cancellazione nell'esercizio N-1 di residui passivi finanziati da risorse vincolate (-) (gestione dei residui)</t>
    </r>
    <r>
      <rPr>
        <b/>
        <strike/>
        <sz val="10"/>
        <rFont val="Calibri"/>
        <family val="2"/>
      </rPr>
      <t>:</t>
    </r>
    <r>
      <rPr>
        <b/>
        <sz val="10"/>
        <rFont val="Calibri"/>
        <family val="2"/>
      </rPr>
      <t xml:space="preserve"> (dati presunti) </t>
    </r>
  </si>
  <si>
    <t>Fondo plur. vinc.  al 31/12/N-1 finanziato da entrate vincolate accertate nell'esercizio o da quote vincolate del risultato di amministrazione (dati presunti)</t>
  </si>
  <si>
    <t>Impegni presunti eserc. N-1 finanziati da entrate vincolate accertate nell'esercizio o da quote vincolate del risultato di amministrazione ( dati presunti)</t>
  </si>
  <si>
    <t>Entrate vincolate accertate nell'esercizio N-1 (dati presunti)</t>
  </si>
  <si>
    <t>Risorse vinc. al 1/1/ N-1</t>
  </si>
  <si>
    <t>Descr.</t>
  </si>
  <si>
    <t>Capitolo  di entrata</t>
  </si>
  <si>
    <t>ELENCO ANALITICO DELLE RISORSE VINCOLATE NEL RISULTATO DI AMMINISTRAZIONE PRESUNTO</t>
  </si>
  <si>
    <t>Allegato a/2)  Risultato di amministrazione - quote vincolate</t>
  </si>
  <si>
    <t>(1) Le risorse destinate agli investimenti costituiscono una componente del risultato di amministrazione utilizzabile solo a seguito dell'approvazione del rendiconto dell'esercizio precedente.</t>
  </si>
  <si>
    <t xml:space="preserve">(*) Allegato obbligatorio nel caso in cui il bilancio di previsione approvato dopo l'approvazione del rendiconto dell'esercizio N-1  preveda l’utilizzo delle quote del risultato di amministrazione destinate agli investimenti </t>
  </si>
  <si>
    <t>Totale risorse destinate nel risultato di amministrazione presunto al netto di quelle che sono state oggetto di accantonamenti</t>
  </si>
  <si>
    <t>Totale quote accantonate nel risultato di amministrzione presunto riguardanti  le risorse destinate agli investimenti</t>
  </si>
  <si>
    <t>(f)=(a) +(b) -( c)-(d)-(e)</t>
  </si>
  <si>
    <t>Risorse destinate agli investimenti nel risultato presunte al 31/12/ N-1 applicate al primo esercizio del bilancio di previsione</t>
  </si>
  <si>
    <t>Risorse destinate agli investimenti nel risultato di amministrazione presunto al 31/12/ N-1</t>
  </si>
  <si>
    <t>Cancellazione di residui attivi costituiti da risorse destinate agli investimenti  o eliminazione della destinazione  su quote del risultato di amministrazione (+) e cancellazione di residui passivi finanziati da risorse destinate agli investimenti (-) (gestione dei residui)</t>
  </si>
  <si>
    <t>Fondo plurien. vinc.  al 31/12/N-1 finanziato da entrate destinate accertate nell'esercizio o da quote destinate  del risultato di amministrazione</t>
  </si>
  <si>
    <t xml:space="preserve">Impegni  eserc. N-1 finanziati da entrate destinate accertate nell'esercizio o da quote destinate  del risultato di amministrazione ( dati presunti) 
</t>
  </si>
  <si>
    <t>Entrate destinate agli investimenti accertate nell'esercizio N -1 (dato presunto)</t>
  </si>
  <si>
    <r>
      <t xml:space="preserve">Risorse destinate agli investim. 
</t>
    </r>
    <r>
      <rPr>
        <b/>
        <sz val="10"/>
        <color indexed="8"/>
        <rFont val="Calibri"/>
        <family val="2"/>
      </rPr>
      <t>al 1/1/ N-1</t>
    </r>
  </si>
  <si>
    <t>Descriz.</t>
  </si>
  <si>
    <t>Capitolo di spesa</t>
  </si>
  <si>
    <t>Capitolo di entrata</t>
  </si>
  <si>
    <t>ELENCO ANALITICO DELLE RISORSE DESTINATE AGLI INVESTIMENTI NEL RISULTATO DI AMMINISTRAZIONE PRESUNTO</t>
  </si>
  <si>
    <t>Allegato a/3)  Risultato di amministrazione - quote destinate</t>
  </si>
  <si>
    <r>
      <t>Debito contratto al 31/12/</t>
    </r>
    <r>
      <rPr>
        <i/>
        <sz val="11"/>
        <rFont val="Calibri"/>
        <family val="2"/>
      </rPr>
      <t>esercizio precedente</t>
    </r>
  </si>
  <si>
    <r>
      <t>Ammontare interessi per mutui, prestiti obbligazionari, aperture di credito e garanzie di cui all'articolo 207 del TUEL autorizzati fino al 31/12/</t>
    </r>
    <r>
      <rPr>
        <i/>
        <sz val="11"/>
        <rFont val="Calibri"/>
        <family val="2"/>
      </rPr>
      <t>esercizio precedente</t>
    </r>
  </si>
  <si>
    <t>BILANCIO DI PREVISIONE (Anno XXXX-XXXX)</t>
  </si>
  <si>
    <t>Contributi erariali in c/interessi su mutui</t>
  </si>
  <si>
    <t>&lt;-- inserire manualmente (Si ricorda che l'Importo non può essere Inferiore alla corrispondente Voce della Sezione 3 - C56)</t>
  </si>
  <si>
    <t>(g)=(a) +(b) 
-( c)-(d)-(e)+(f)</t>
  </si>
  <si>
    <t>(2) &lt;-- inserire manualmente</t>
  </si>
  <si>
    <r>
      <t>Utilizzo quota disponibile</t>
    </r>
    <r>
      <rPr>
        <i/>
        <sz val="8"/>
        <rFont val="Calibri"/>
        <family val="2"/>
      </rPr>
      <t xml:space="preserve"> (previa approvazione del rendiconto)</t>
    </r>
  </si>
  <si>
    <r>
      <t>Utilizzo quota destinata agli investimenti</t>
    </r>
    <r>
      <rPr>
        <i/>
        <sz val="8"/>
        <rFont val="Calibri"/>
        <family val="2"/>
      </rPr>
      <t xml:space="preserve"> (previa approvazione del rendiconto)</t>
    </r>
  </si>
  <si>
    <r>
      <t>Utilizzo quota accantonata</t>
    </r>
    <r>
      <rPr>
        <i/>
        <sz val="8"/>
        <rFont val="Calibri"/>
        <family val="2"/>
      </rPr>
      <t xml:space="preserve"> (da consuntivo anno precedente o previa verifica di preconsuntivo - salvo l'utilizzo del FAL)</t>
    </r>
  </si>
  <si>
    <r>
      <t xml:space="preserve">3) Utilizzo quote del risultato di amministrazione  </t>
    </r>
    <r>
      <rPr>
        <b/>
        <sz val="11"/>
        <rFont val="Calibri"/>
        <family val="2"/>
      </rPr>
      <t>presunto al 31/12/N-1 previsto nel bilancio :</t>
    </r>
  </si>
  <si>
    <t>(Si ricorda che l'Importo non può essere Inferiore alla corrispondente Voce della Sezione 3 - C54)</t>
  </si>
  <si>
    <t>(Si ricorda che l'Importo non può essere Inferiore alla corrispondente Voce della Sezione 3 - C52)</t>
  </si>
  <si>
    <t>(Si ricorda che l'Importo non può essere Inferiore alla corrispondente Voce della Sezione 3 - C51)</t>
  </si>
  <si>
    <t>Proposto in automatico in base al valore indicato sopra alla Lettera M</t>
  </si>
  <si>
    <t>Proposto in automatico in base al valore indicato sopra alla Lettera I</t>
  </si>
  <si>
    <t>--&gt; da inserire manualmente</t>
  </si>
  <si>
    <r>
      <t>&lt;-- inserire manualmente</t>
    </r>
    <r>
      <rPr>
        <b/>
        <i/>
        <sz val="10"/>
        <color indexed="8"/>
        <rFont val="Calibri"/>
        <family val="2"/>
      </rPr>
      <t xml:space="preserve"> (Si ricorda che l'Importo non può essere Superiore alla corrispondente Voce della Sezione 2 - C46)</t>
    </r>
  </si>
  <si>
    <r>
      <t>&lt;-- inserire manualmente</t>
    </r>
    <r>
      <rPr>
        <b/>
        <i/>
        <sz val="10"/>
        <color indexed="8"/>
        <rFont val="Calibri"/>
        <family val="2"/>
      </rPr>
      <t xml:space="preserve"> (Si ricorda che l'Importo non può essere Superiore alla corrispondente Voce della Sezione 2 - C45)</t>
    </r>
  </si>
  <si>
    <r>
      <t>&lt;-- inserire manualmente</t>
    </r>
    <r>
      <rPr>
        <b/>
        <i/>
        <sz val="10"/>
        <color indexed="8"/>
        <rFont val="Calibri"/>
        <family val="2"/>
      </rPr>
      <t xml:space="preserve"> (Si ricorda che l'Importo non può essere Superiore alla corrispondente Voce della Sezione 2 - C42)</t>
    </r>
  </si>
  <si>
    <r>
      <t>&lt;-- inserire manualmente</t>
    </r>
    <r>
      <rPr>
        <b/>
        <i/>
        <sz val="10"/>
        <color indexed="8"/>
        <rFont val="Calibri"/>
        <family val="2"/>
      </rPr>
      <t xml:space="preserve"> (Si ricorda che l'Importo non può essere Superiore alla corrispondente Voce della Sezione 2 - C34)</t>
    </r>
  </si>
  <si>
    <r>
      <t>&lt;-- inserire manualmente</t>
    </r>
    <r>
      <rPr>
        <b/>
        <i/>
        <sz val="10"/>
        <color indexed="8"/>
        <rFont val="Calibri"/>
        <family val="2"/>
      </rPr>
      <t xml:space="preserve"> (Si ricorda che l'Importo non può essere Inferiore alla corrispondente Voce della Sezione 3 - C53)</t>
    </r>
  </si>
  <si>
    <t>TOTALE Accantonamento residui perenti  (solo per le regioni)</t>
  </si>
  <si>
    <t>Accantonamento residui perenti (solo per le regioni)</t>
  </si>
  <si>
    <t>TOTALE Fondo di garanzia debiti commerciali</t>
  </si>
  <si>
    <t>Fondo garanzia debiti commerciali</t>
  </si>
  <si>
    <t>(e)=(a)+(b)+(c)+(d)</t>
  </si>
  <si>
    <t>Comune di Villanova d'Asti</t>
  </si>
  <si>
    <t>Articolo di Entrata 2/1/1 - Margine Corrente</t>
  </si>
  <si>
    <t xml:space="preserve">di cui Fondo anticipazioni di liquidità (Spesa) (letto da Impostazioni Dati Bilancio (Fondo Cassa, di cui Avanzo, di cui F.P.V., di cui Disavanzo,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</si>
</sst>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43" formatCode="_-* #,##0.00_-;\-* #,##0.00_-;_-* &quot;-&quot;??_-;_-@_-"/>
    <numFmt numFmtId="172" formatCode="_-[$€-2]\ * #,##0.00_-;\-[$€-2]\ * #,##0.00_-;_-[$€-2]\ * &quot;-&quot;??_-"/>
    <numFmt numFmtId="174" formatCode="&quot;€&quot;\ #,##0.00"/>
  </numFmts>
  <fonts count="69">
    <font>
      <sz val="11"/>
      <color indexed="8"/>
      <name val="Calibri"/>
      <family val="2"/>
    </font>
    <font>
      <b/>
      <sz val="11"/>
      <color indexed="8"/>
      <name val="Calibri"/>
      <family val="2"/>
    </font>
    <font>
      <sz val="8"/>
      <name val="Times New Roman"/>
      <family val="1"/>
    </font>
    <font>
      <sz val="10"/>
      <name val="Arial"/>
      <family val="2"/>
    </font>
    <font>
      <sz val="11"/>
      <name val="Calibri"/>
      <family val="2"/>
    </font>
    <font>
      <b/>
      <sz val="10"/>
      <color indexed="8"/>
      <name val="Calibri"/>
      <family val="2"/>
    </font>
    <font>
      <b/>
      <sz val="16"/>
      <color indexed="8"/>
      <name val="Calibri"/>
      <family val="2"/>
    </font>
    <font>
      <b/>
      <sz val="14"/>
      <color indexed="8"/>
      <name val="Calibri"/>
      <family val="2"/>
    </font>
    <font>
      <b/>
      <sz val="14"/>
      <name val="Calibri"/>
      <family val="2"/>
    </font>
    <font>
      <b/>
      <sz val="11"/>
      <name val="Calibri"/>
      <family val="2"/>
    </font>
    <font>
      <sz val="12"/>
      <color indexed="8"/>
      <name val="Calibri"/>
      <family val="2"/>
    </font>
    <font>
      <b/>
      <sz val="12"/>
      <color indexed="8"/>
      <name val="Calibri"/>
      <family val="2"/>
    </font>
    <font>
      <i/>
      <sz val="11"/>
      <color indexed="8"/>
      <name val="Calibri"/>
      <family val="2"/>
    </font>
    <font>
      <sz val="10"/>
      <color indexed="8"/>
      <name val="Calibri"/>
      <family val="2"/>
    </font>
    <font>
      <sz val="10"/>
      <name val="Calibri"/>
      <family val="2"/>
    </font>
    <font>
      <sz val="8"/>
      <color indexed="8"/>
      <name val="Calibri"/>
      <family val="2"/>
    </font>
    <font>
      <b/>
      <sz val="16"/>
      <name val="Calibri"/>
      <family val="2"/>
    </font>
    <font>
      <i/>
      <sz val="9"/>
      <color indexed="8"/>
      <name val="Calibri"/>
      <family val="2"/>
    </font>
    <font>
      <b/>
      <i/>
      <sz val="11"/>
      <name val="Calibri"/>
      <family val="2"/>
    </font>
    <font>
      <u/>
      <sz val="11"/>
      <color indexed="8"/>
      <name val="Calibri"/>
      <family val="2"/>
    </font>
    <font>
      <b/>
      <sz val="10"/>
      <name val="Calibri"/>
      <family val="2"/>
    </font>
    <font>
      <b/>
      <i/>
      <sz val="10"/>
      <name val="Calibri"/>
      <family val="2"/>
    </font>
    <font>
      <b/>
      <i/>
      <sz val="10"/>
      <color indexed="8"/>
      <name val="Calibri"/>
      <family val="2"/>
    </font>
    <font>
      <i/>
      <sz val="10"/>
      <name val="Calibri"/>
      <family val="2"/>
    </font>
    <font>
      <b/>
      <i/>
      <strike/>
      <sz val="10"/>
      <name val="Calibri"/>
      <family val="2"/>
    </font>
    <font>
      <strike/>
      <sz val="10"/>
      <name val="Calibri"/>
      <family val="2"/>
    </font>
    <font>
      <i/>
      <sz val="10"/>
      <color indexed="8"/>
      <name val="Calibri"/>
      <family val="2"/>
    </font>
    <font>
      <b/>
      <i/>
      <sz val="8"/>
      <name val="Calibri"/>
      <family val="2"/>
    </font>
    <font>
      <b/>
      <sz val="8"/>
      <name val="Calibri"/>
      <family val="2"/>
    </font>
    <font>
      <sz val="8"/>
      <name val="Calibri"/>
      <family val="2"/>
    </font>
    <font>
      <b/>
      <sz val="8"/>
      <color indexed="8"/>
      <name val="Calibri"/>
      <family val="2"/>
    </font>
    <font>
      <sz val="10"/>
      <name val="Calibri"/>
      <family val="2"/>
    </font>
    <font>
      <i/>
      <sz val="10"/>
      <name val="Calibri"/>
      <family val="2"/>
    </font>
    <font>
      <i/>
      <sz val="8"/>
      <color indexed="8"/>
      <name val="Calibri"/>
      <family val="2"/>
    </font>
    <font>
      <i/>
      <sz val="8"/>
      <name val="Calibri"/>
      <family val="2"/>
    </font>
    <font>
      <i/>
      <sz val="8"/>
      <name val="Times New Roman"/>
      <family val="1"/>
    </font>
    <font>
      <vertAlign val="superscript"/>
      <sz val="11"/>
      <name val="Calibri"/>
      <family val="2"/>
    </font>
    <font>
      <i/>
      <sz val="10"/>
      <name val="Calibi"/>
    </font>
    <font>
      <sz val="11"/>
      <name val="Times New Roman"/>
      <family val="1"/>
    </font>
    <font>
      <sz val="10"/>
      <name val="Times New Roman"/>
      <family val="1"/>
    </font>
    <font>
      <b/>
      <i/>
      <u/>
      <sz val="10"/>
      <name val="Calibi"/>
    </font>
    <font>
      <b/>
      <strike/>
      <sz val="10"/>
      <name val="Calibri"/>
      <family val="2"/>
    </font>
    <font>
      <b/>
      <i/>
      <vertAlign val="superscript"/>
      <sz val="10"/>
      <color indexed="8"/>
      <name val="Calibri"/>
      <family val="2"/>
    </font>
    <font>
      <i/>
      <sz val="11"/>
      <name val="Calibri"/>
      <family val="2"/>
    </font>
    <font>
      <sz val="11"/>
      <color indexed="8"/>
      <name val="Calibri"/>
      <family val="2"/>
    </font>
    <font>
      <sz val="11"/>
      <color indexed="9"/>
      <name val="Calibri"/>
      <family val="2"/>
    </font>
    <font>
      <b/>
      <sz val="11"/>
      <color indexed="9"/>
      <name val="Calibri"/>
      <family val="2"/>
    </font>
    <font>
      <sz val="11"/>
      <color indexed="10"/>
      <name val="Calibri"/>
      <family val="2"/>
    </font>
    <font>
      <vertAlign val="superscript"/>
      <sz val="11"/>
      <color indexed="8"/>
      <name val="Calibri"/>
      <family val="2"/>
    </font>
    <font>
      <sz val="10"/>
      <color indexed="9"/>
      <name val="Calibri"/>
      <family val="2"/>
    </font>
    <font>
      <sz val="9"/>
      <name val="Calibri"/>
      <family val="2"/>
    </font>
    <font>
      <i/>
      <sz val="10"/>
      <color indexed="8"/>
      <name val="Calibi"/>
    </font>
    <font>
      <i/>
      <sz val="11"/>
      <color indexed="8"/>
      <name val="Times New Roman"/>
      <family val="1"/>
    </font>
    <font>
      <u/>
      <sz val="10"/>
      <color indexed="8"/>
      <name val="Calibri"/>
      <family val="2"/>
    </font>
    <font>
      <b/>
      <sz val="20"/>
      <name val="Calibri"/>
      <family val="2"/>
    </font>
    <font>
      <sz val="20"/>
      <name val="Calibri"/>
      <family val="2"/>
    </font>
    <font>
      <b/>
      <i/>
      <u/>
      <sz val="10"/>
      <color indexed="8"/>
      <name val="Calibri"/>
      <family val="2"/>
    </font>
    <font>
      <b/>
      <sz val="11"/>
      <color rgb="FFFA7D00"/>
      <name val="Calibri"/>
      <family val="2"/>
    </font>
    <font>
      <sz val="11"/>
      <color rgb="FFFA7D00"/>
      <name val="Calibri"/>
      <family val="2"/>
    </font>
    <font>
      <sz val="11"/>
      <color rgb="FF3F3F76"/>
      <name val="Calibri"/>
      <family val="2"/>
    </font>
    <font>
      <sz val="11"/>
      <color rgb="FF9C6500"/>
      <name val="Calibri"/>
      <family val="2"/>
    </font>
    <font>
      <b/>
      <sz val="11"/>
      <color rgb="FF3F3F3F"/>
      <name val="Calibri"/>
      <family val="2"/>
    </font>
    <font>
      <i/>
      <sz val="11"/>
      <color rgb="FF7F7F7F"/>
      <name val="Calibri"/>
      <family val="2"/>
    </font>
    <font>
      <b/>
      <sz val="18"/>
      <color theme="3"/>
      <name val="Cambria"/>
      <family val="2"/>
    </font>
    <font>
      <b/>
      <sz val="15"/>
      <color theme="3"/>
      <name val="Calibri"/>
      <family val="2"/>
    </font>
    <font>
      <b/>
      <sz val="13"/>
      <color theme="3"/>
      <name val="Calibri"/>
      <family val="2"/>
    </font>
    <font>
      <b/>
      <sz val="11"/>
      <color theme="3"/>
      <name val="Calibri"/>
      <family val="2"/>
    </font>
    <font>
      <sz val="11"/>
      <color rgb="FF9C0006"/>
      <name val="Calibri"/>
      <family val="2"/>
    </font>
    <font>
      <sz val="11"/>
      <color rgb="FF006100"/>
      <name val="Calibri"/>
      <family val="2"/>
    </font>
  </fonts>
  <fills count="34">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2F2F2"/>
        <bgColor indexed="64"/>
      </patternFill>
    </fill>
    <fill>
      <patternFill patternType="solid">
        <fgColor rgb="FFA5A5A5"/>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EB9C"/>
        <bgColor indexed="64"/>
      </patternFill>
    </fill>
    <fill>
      <patternFill patternType="solid">
        <fgColor rgb="FFFFC7CE"/>
        <bgColor indexed="64"/>
      </patternFill>
    </fill>
    <fill>
      <patternFill patternType="solid">
        <fgColor rgb="FFC6EFCE"/>
        <bgColor indexed="64"/>
      </patternFill>
    </fill>
  </fills>
  <borders count="86">
    <border>
      <left/>
      <right/>
      <top/>
      <bottom/>
      <diagonal/>
    </border>
    <border>
      <left style="thin">
        <color indexed="64"/>
      </left>
      <right style="double">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top/>
      <bottom/>
      <diagonal/>
    </border>
    <border>
      <left style="thin">
        <color indexed="64"/>
      </left>
      <right style="double">
        <color indexed="64"/>
      </right>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diagonal/>
    </border>
    <border>
      <left/>
      <right/>
      <top style="double">
        <color indexed="64"/>
      </top>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thin">
        <color indexed="64"/>
      </left>
      <right style="thin">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style="double">
        <color indexed="64"/>
      </top>
      <bottom style="double">
        <color indexed="64"/>
      </bottom>
      <diagonal/>
    </border>
    <border>
      <left/>
      <right style="double">
        <color indexed="64"/>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style="double">
        <color indexed="64"/>
      </right>
      <top style="thin">
        <color indexed="64"/>
      </top>
      <bottom/>
      <diagonal/>
    </border>
    <border>
      <left/>
      <right style="double">
        <color indexed="64"/>
      </right>
      <top style="thin">
        <color indexed="64"/>
      </top>
      <bottom/>
      <diagonal/>
    </border>
    <border>
      <left style="medium">
        <color indexed="64"/>
      </left>
      <right style="double">
        <color indexed="64"/>
      </right>
      <top/>
      <bottom/>
      <diagonal/>
    </border>
    <border>
      <left style="medium">
        <color indexed="64"/>
      </left>
      <right style="double">
        <color indexed="64"/>
      </right>
      <top style="double">
        <color indexed="64"/>
      </top>
      <bottom style="double">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double">
        <color indexed="64"/>
      </bottom>
      <diagonal/>
    </border>
    <border>
      <left style="double">
        <color indexed="64"/>
      </left>
      <right style="double">
        <color indexed="64"/>
      </right>
      <top/>
      <bottom style="thin">
        <color indexed="64"/>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8"/>
      </right>
      <top style="double">
        <color indexed="64"/>
      </top>
      <bottom style="double">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s>
  <cellStyleXfs count="49">
    <xf numFmtId="0" fontId="0" fillId="0" borderId="0"/>
    <xf numFmtId="0" fontId="44" fillId="5" borderId="0" applyNumberFormat="0" applyBorder="0" applyAlignment="0" applyProtection="0"/>
    <xf numFmtId="0" fontId="44" fillId="6"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45" fillId="21" borderId="0" applyNumberFormat="0" applyBorder="0" applyAlignment="0" applyProtection="0"/>
    <xf numFmtId="0" fontId="45" fillId="22" borderId="0" applyNumberFormat="0" applyBorder="0" applyAlignment="0" applyProtection="0"/>
    <xf numFmtId="0" fontId="57" fillId="23" borderId="77" applyNumberFormat="0" applyAlignment="0" applyProtection="0"/>
    <xf numFmtId="0" fontId="58" fillId="0" borderId="78" applyNumberFormat="0" applyFill="0" applyAlignment="0" applyProtection="0"/>
    <xf numFmtId="0" fontId="46" fillId="24" borderId="79" applyNumberFormat="0" applyAlignment="0" applyProtection="0"/>
    <xf numFmtId="0" fontId="45" fillId="25" borderId="0" applyNumberFormat="0" applyBorder="0" applyAlignment="0" applyProtection="0"/>
    <xf numFmtId="0" fontId="45" fillId="26" borderId="0" applyNumberFormat="0" applyBorder="0" applyAlignment="0" applyProtection="0"/>
    <xf numFmtId="0" fontId="45" fillId="27" borderId="0" applyNumberFormat="0" applyBorder="0" applyAlignment="0" applyProtection="0"/>
    <xf numFmtId="0" fontId="45" fillId="28"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172" fontId="3" fillId="0" borderId="0" applyFont="0" applyFill="0" applyBorder="0" applyAlignment="0" applyProtection="0"/>
    <xf numFmtId="0" fontId="59" fillId="4" borderId="77" applyNumberFormat="0" applyAlignment="0" applyProtection="0"/>
    <xf numFmtId="43" fontId="44" fillId="0" borderId="0" applyFill="0" applyBorder="0" applyAlignment="0" applyProtection="0"/>
    <xf numFmtId="41" fontId="3" fillId="0" borderId="0" applyFont="0" applyFill="0" applyBorder="0" applyAlignment="0" applyProtection="0"/>
    <xf numFmtId="0" fontId="60" fillId="31" borderId="0" applyNumberFormat="0" applyBorder="0" applyAlignment="0" applyProtection="0"/>
    <xf numFmtId="0" fontId="2" fillId="0" borderId="0"/>
    <xf numFmtId="0" fontId="3" fillId="0" borderId="0"/>
    <xf numFmtId="0" fontId="3" fillId="0" borderId="0"/>
    <xf numFmtId="0" fontId="44" fillId="0" borderId="0"/>
    <xf numFmtId="0" fontId="44" fillId="2" borderId="80" applyNumberFormat="0" applyAlignment="0" applyProtection="0"/>
    <xf numFmtId="0" fontId="61" fillId="23" borderId="81" applyNumberFormat="0" applyAlignment="0" applyProtection="0"/>
    <xf numFmtId="0" fontId="47"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4" fillId="0" borderId="82" applyNumberFormat="0" applyFill="0" applyAlignment="0" applyProtection="0"/>
    <xf numFmtId="0" fontId="65" fillId="0" borderId="83" applyNumberFormat="0" applyFill="0" applyAlignment="0" applyProtection="0"/>
    <xf numFmtId="0" fontId="66" fillId="0" borderId="84" applyNumberFormat="0" applyFill="0" applyAlignment="0" applyProtection="0"/>
    <xf numFmtId="0" fontId="66" fillId="0" borderId="0" applyNumberFormat="0" applyFill="0" applyBorder="0" applyAlignment="0" applyProtection="0"/>
    <xf numFmtId="0" fontId="1" fillId="0" borderId="85" applyNumberFormat="0" applyFill="0" applyAlignment="0" applyProtection="0"/>
    <xf numFmtId="0" fontId="67" fillId="32" borderId="0" applyNumberFormat="0" applyBorder="0" applyAlignment="0" applyProtection="0"/>
    <xf numFmtId="0" fontId="68" fillId="33" borderId="0" applyNumberFormat="0" applyBorder="0" applyAlignment="0" applyProtection="0"/>
  </cellStyleXfs>
  <cellXfs count="872">
    <xf numFmtId="0" fontId="0" fillId="0" borderId="0" xfId="0" applyFont="1" applyAlignment="1"/>
    <xf numFmtId="0" fontId="0" fillId="0" borderId="0" xfId="0" applyFont="1" applyAlignment="1"/>
    <xf numFmtId="0" fontId="0" fillId="0" borderId="0" xfId="0" applyFont="1" applyFill="1" applyBorder="1" applyAlignment="1"/>
    <xf numFmtId="2" fontId="0" fillId="0" borderId="1" xfId="0" applyNumberFormat="1" applyFont="1" applyFill="1" applyBorder="1" applyAlignment="1">
      <alignment horizontal="center"/>
    </xf>
    <xf numFmtId="0" fontId="0" fillId="0" borderId="2" xfId="0" applyFont="1" applyFill="1" applyBorder="1" applyAlignment="1">
      <alignment horizontal="center"/>
    </xf>
    <xf numFmtId="0" fontId="0" fillId="0" borderId="3" xfId="0" applyFont="1" applyFill="1" applyBorder="1" applyAlignment="1">
      <alignment horizontal="center"/>
    </xf>
    <xf numFmtId="0" fontId="0" fillId="0" borderId="4" xfId="0" applyFont="1" applyFill="1" applyBorder="1" applyAlignment="1">
      <alignment horizontal="center"/>
    </xf>
    <xf numFmtId="2" fontId="0" fillId="0" borderId="3" xfId="0" applyNumberFormat="1" applyFont="1" applyFill="1" applyBorder="1" applyAlignment="1">
      <alignment horizontal="center"/>
    </xf>
    <xf numFmtId="0" fontId="0" fillId="0" borderId="5" xfId="0" applyFont="1" applyFill="1" applyBorder="1" applyAlignment="1"/>
    <xf numFmtId="0" fontId="1" fillId="0" borderId="6" xfId="0" applyFont="1" applyFill="1" applyBorder="1" applyAlignment="1">
      <alignment horizontal="center" vertical="center" wrapText="1"/>
    </xf>
    <xf numFmtId="0" fontId="0" fillId="0" borderId="7" xfId="0" applyFont="1" applyFill="1" applyBorder="1" applyAlignment="1">
      <alignment horizontal="left"/>
    </xf>
    <xf numFmtId="0" fontId="0" fillId="0" borderId="8" xfId="0" applyFont="1" applyFill="1" applyBorder="1" applyAlignment="1">
      <alignment horizontal="left"/>
    </xf>
    <xf numFmtId="0" fontId="0" fillId="0" borderId="7" xfId="0" applyFont="1" applyFill="1" applyBorder="1" applyAlignment="1"/>
    <xf numFmtId="0" fontId="0" fillId="0" borderId="9" xfId="0" applyFont="1" applyFill="1" applyBorder="1" applyAlignment="1"/>
    <xf numFmtId="0" fontId="12" fillId="0" borderId="9" xfId="0" applyFont="1" applyFill="1" applyBorder="1" applyAlignment="1"/>
    <xf numFmtId="0" fontId="0" fillId="0" borderId="9" xfId="0" applyFont="1" applyFill="1" applyBorder="1" applyAlignment="1">
      <alignment wrapText="1"/>
    </xf>
    <xf numFmtId="0" fontId="0" fillId="0" borderId="9" xfId="0" applyFont="1" applyFill="1" applyBorder="1" applyAlignment="1"/>
    <xf numFmtId="0" fontId="1" fillId="0" borderId="9" xfId="0" applyFont="1" applyFill="1" applyBorder="1" applyAlignment="1">
      <alignment horizontal="right"/>
    </xf>
    <xf numFmtId="0" fontId="0" fillId="0" borderId="8" xfId="0" applyFont="1" applyFill="1" applyBorder="1" applyAlignment="1"/>
    <xf numFmtId="0" fontId="1" fillId="0" borderId="10" xfId="0" applyFont="1" applyFill="1" applyBorder="1" applyAlignment="1">
      <alignment horizontal="right"/>
    </xf>
    <xf numFmtId="0" fontId="0" fillId="0" borderId="0" xfId="0" applyFont="1" applyFill="1" applyBorder="1" applyAlignment="1">
      <alignment horizontal="left"/>
    </xf>
    <xf numFmtId="0" fontId="0" fillId="0" borderId="0" xfId="0" applyFont="1" applyFill="1" applyBorder="1" applyAlignment="1"/>
    <xf numFmtId="0" fontId="0" fillId="0" borderId="11" xfId="0" applyFont="1" applyFill="1" applyBorder="1" applyAlignment="1">
      <alignment horizontal="center"/>
    </xf>
    <xf numFmtId="0" fontId="0" fillId="0" borderId="4" xfId="0" applyFont="1" applyFill="1" applyBorder="1" applyAlignment="1"/>
    <xf numFmtId="0" fontId="0" fillId="0" borderId="12" xfId="0" applyFont="1" applyFill="1" applyBorder="1" applyAlignment="1"/>
    <xf numFmtId="0" fontId="0" fillId="0" borderId="13" xfId="0" applyFont="1" applyFill="1" applyBorder="1" applyAlignment="1"/>
    <xf numFmtId="0" fontId="0" fillId="0" borderId="14" xfId="0" applyFont="1" applyFill="1" applyBorder="1" applyAlignment="1"/>
    <xf numFmtId="0" fontId="0" fillId="0" borderId="15" xfId="0" applyFont="1" applyFill="1" applyBorder="1" applyAlignment="1"/>
    <xf numFmtId="0" fontId="0" fillId="0" borderId="4" xfId="0" applyFont="1" applyFill="1" applyBorder="1" applyAlignment="1"/>
    <xf numFmtId="0" fontId="0" fillId="0" borderId="12" xfId="0" applyFont="1" applyFill="1" applyBorder="1" applyAlignment="1"/>
    <xf numFmtId="0" fontId="12" fillId="0" borderId="3" xfId="0" applyFont="1" applyFill="1" applyBorder="1" applyAlignment="1">
      <alignment horizontal="center"/>
    </xf>
    <xf numFmtId="0" fontId="12" fillId="0" borderId="0" xfId="0" applyFont="1" applyFill="1" applyBorder="1" applyAlignment="1"/>
    <xf numFmtId="0" fontId="1" fillId="0" borderId="3" xfId="0" applyFont="1" applyFill="1" applyBorder="1" applyAlignment="1">
      <alignment horizontal="center"/>
    </xf>
    <xf numFmtId="0" fontId="1" fillId="0" borderId="0" xfId="0" applyFont="1" applyFill="1" applyBorder="1" applyAlignment="1"/>
    <xf numFmtId="0" fontId="0" fillId="0" borderId="13" xfId="0" applyFont="1" applyFill="1" applyBorder="1" applyAlignment="1">
      <alignment horizontal="center"/>
    </xf>
    <xf numFmtId="0" fontId="0" fillId="0" borderId="16" xfId="0" applyFont="1" applyFill="1" applyBorder="1" applyAlignment="1"/>
    <xf numFmtId="2" fontId="0" fillId="0" borderId="13" xfId="0" applyNumberFormat="1" applyFont="1" applyFill="1" applyBorder="1" applyAlignment="1">
      <alignment horizontal="center"/>
    </xf>
    <xf numFmtId="2" fontId="0" fillId="0" borderId="14" xfId="0" applyNumberFormat="1" applyFont="1" applyFill="1" applyBorder="1" applyAlignment="1">
      <alignment horizontal="center"/>
    </xf>
    <xf numFmtId="2" fontId="0" fillId="0" borderId="4" xfId="0" applyNumberFormat="1" applyFont="1" applyFill="1" applyBorder="1" applyAlignment="1">
      <alignment horizontal="center"/>
    </xf>
    <xf numFmtId="2" fontId="0" fillId="0" borderId="12" xfId="0" applyNumberFormat="1" applyFont="1" applyFill="1" applyBorder="1" applyAlignment="1">
      <alignment horizontal="center"/>
    </xf>
    <xf numFmtId="0" fontId="0" fillId="0" borderId="17" xfId="0" applyFont="1" applyFill="1" applyBorder="1" applyAlignment="1"/>
    <xf numFmtId="0" fontId="0" fillId="0" borderId="0" xfId="0" applyFont="1" applyFill="1" applyBorder="1" applyAlignment="1">
      <alignment horizontal="center"/>
    </xf>
    <xf numFmtId="0" fontId="0" fillId="0" borderId="0" xfId="0" applyFont="1" applyFill="1" applyAlignment="1"/>
    <xf numFmtId="0" fontId="0" fillId="0" borderId="0" xfId="0" applyFont="1" applyFill="1" applyAlignment="1">
      <alignment horizontal="left"/>
    </xf>
    <xf numFmtId="0" fontId="0" fillId="0" borderId="0" xfId="0" applyFont="1" applyFill="1" applyAlignment="1">
      <alignment horizontal="center"/>
    </xf>
    <xf numFmtId="0" fontId="1" fillId="0" borderId="18" xfId="0" applyFont="1" applyFill="1" applyBorder="1" applyAlignment="1">
      <alignment horizontal="center" vertical="center" wrapText="1"/>
    </xf>
    <xf numFmtId="0" fontId="0" fillId="0" borderId="9" xfId="0" applyFont="1" applyFill="1" applyBorder="1" applyAlignment="1">
      <alignment wrapText="1"/>
    </xf>
    <xf numFmtId="0" fontId="0" fillId="0" borderId="9" xfId="0" applyFont="1" applyFill="1" applyBorder="1" applyAlignment="1"/>
    <xf numFmtId="4" fontId="0" fillId="0" borderId="3" xfId="0" applyNumberFormat="1" applyFont="1" applyFill="1" applyBorder="1" applyAlignment="1">
      <alignment horizontal="right"/>
    </xf>
    <xf numFmtId="4" fontId="0" fillId="0" borderId="1" xfId="0" applyNumberFormat="1" applyFont="1" applyFill="1" applyBorder="1" applyAlignment="1">
      <alignment horizontal="right"/>
    </xf>
    <xf numFmtId="4" fontId="0" fillId="0" borderId="19" xfId="0" applyNumberFormat="1" applyFont="1" applyFill="1" applyBorder="1" applyAlignment="1">
      <alignment horizontal="right"/>
    </xf>
    <xf numFmtId="4" fontId="1" fillId="0" borderId="3" xfId="0" applyNumberFormat="1" applyFont="1" applyFill="1" applyBorder="1" applyAlignment="1">
      <alignment horizontal="right"/>
    </xf>
    <xf numFmtId="4" fontId="1" fillId="0" borderId="1" xfId="0" applyNumberFormat="1" applyFont="1" applyFill="1" applyBorder="1" applyAlignment="1">
      <alignment horizontal="right"/>
    </xf>
    <xf numFmtId="4" fontId="0" fillId="0" borderId="13" xfId="0" applyNumberFormat="1" applyFont="1" applyFill="1" applyBorder="1" applyAlignment="1">
      <alignment horizontal="right"/>
    </xf>
    <xf numFmtId="4" fontId="0" fillId="0" borderId="14" xfId="0" applyNumberFormat="1" applyFont="1" applyFill="1" applyBorder="1" applyAlignment="1">
      <alignment horizontal="right"/>
    </xf>
    <xf numFmtId="4" fontId="1" fillId="0" borderId="11" xfId="0" applyNumberFormat="1" applyFont="1" applyFill="1" applyBorder="1" applyAlignment="1">
      <alignment horizontal="right"/>
    </xf>
    <xf numFmtId="4" fontId="1" fillId="0" borderId="20" xfId="0" applyNumberFormat="1" applyFont="1" applyFill="1" applyBorder="1" applyAlignment="1">
      <alignment horizontal="right"/>
    </xf>
    <xf numFmtId="4" fontId="0" fillId="0" borderId="3" xfId="0" applyNumberFormat="1" applyFont="1" applyFill="1" applyBorder="1" applyAlignment="1" applyProtection="1">
      <alignment horizontal="right"/>
      <protection locked="0"/>
    </xf>
    <xf numFmtId="4" fontId="0" fillId="0" borderId="1" xfId="0" applyNumberFormat="1" applyFont="1" applyFill="1" applyBorder="1" applyAlignment="1" applyProtection="1">
      <alignment horizontal="right"/>
      <protection locked="0"/>
    </xf>
    <xf numFmtId="4" fontId="12" fillId="0" borderId="3" xfId="0" applyNumberFormat="1" applyFont="1" applyFill="1" applyBorder="1" applyAlignment="1" applyProtection="1">
      <alignment horizontal="right"/>
      <protection locked="0"/>
    </xf>
    <xf numFmtId="4" fontId="12" fillId="0" borderId="1" xfId="0" applyNumberFormat="1" applyFont="1" applyFill="1" applyBorder="1" applyAlignment="1" applyProtection="1">
      <alignment horizontal="right"/>
      <protection locked="0"/>
    </xf>
    <xf numFmtId="0" fontId="0" fillId="0" borderId="21" xfId="0" applyFont="1" applyFill="1" applyBorder="1" applyAlignment="1"/>
    <xf numFmtId="0" fontId="10" fillId="0" borderId="22" xfId="0" quotePrefix="1" applyFont="1" applyFill="1" applyBorder="1" applyAlignment="1">
      <alignment horizontal="center"/>
    </xf>
    <xf numFmtId="0" fontId="9" fillId="0" borderId="23" xfId="0" applyFont="1" applyFill="1" applyBorder="1" applyAlignment="1">
      <alignment wrapText="1"/>
    </xf>
    <xf numFmtId="0" fontId="4" fillId="0" borderId="0" xfId="0" applyFont="1" applyFill="1" applyBorder="1" applyAlignment="1"/>
    <xf numFmtId="0" fontId="11" fillId="0" borderId="24" xfId="0" quotePrefix="1" applyFont="1" applyFill="1" applyBorder="1" applyAlignment="1">
      <alignment horizontal="center"/>
    </xf>
    <xf numFmtId="0" fontId="10" fillId="0" borderId="22" xfId="0" applyFont="1" applyFill="1" applyBorder="1" applyAlignment="1">
      <alignment horizontal="center"/>
    </xf>
    <xf numFmtId="0" fontId="11" fillId="0" borderId="25" xfId="0" quotePrefix="1" applyFont="1" applyFill="1" applyBorder="1" applyAlignment="1">
      <alignment horizontal="center"/>
    </xf>
    <xf numFmtId="0" fontId="0" fillId="0" borderId="0" xfId="0" applyFont="1" applyFill="1" applyAlignment="1"/>
    <xf numFmtId="0" fontId="0" fillId="0" borderId="9" xfId="0" applyFont="1" applyFill="1" applyBorder="1" applyAlignment="1">
      <alignment horizontal="left" wrapText="1"/>
    </xf>
    <xf numFmtId="0" fontId="4" fillId="0" borderId="0" xfId="0" applyFont="1" applyFill="1" applyBorder="1" applyAlignment="1">
      <alignment horizontal="left" wrapText="1"/>
    </xf>
    <xf numFmtId="0" fontId="1" fillId="0" borderId="9" xfId="0" applyFont="1" applyFill="1" applyBorder="1" applyAlignment="1"/>
    <xf numFmtId="0" fontId="4" fillId="0" borderId="26" xfId="0" applyFont="1" applyFill="1" applyBorder="1" applyAlignment="1">
      <alignment horizontal="left" wrapText="1"/>
    </xf>
    <xf numFmtId="0" fontId="9" fillId="0" borderId="0" xfId="0" applyFont="1" applyFill="1" applyBorder="1" applyAlignment="1">
      <alignment horizontal="right"/>
    </xf>
    <xf numFmtId="0" fontId="1" fillId="0" borderId="9" xfId="0" applyFont="1" applyFill="1" applyBorder="1" applyAlignment="1"/>
    <xf numFmtId="0" fontId="9" fillId="0" borderId="21" xfId="0" applyFont="1" applyFill="1" applyBorder="1" applyAlignment="1">
      <alignment horizontal="left" wrapText="1"/>
    </xf>
    <xf numFmtId="0" fontId="0" fillId="0" borderId="0" xfId="0" applyFont="1" applyFill="1" applyAlignment="1">
      <alignment horizontal="center" vertical="top"/>
    </xf>
    <xf numFmtId="0" fontId="4" fillId="0" borderId="0" xfId="0" applyFont="1" applyFill="1" applyAlignment="1"/>
    <xf numFmtId="0" fontId="48" fillId="0" borderId="0" xfId="0" quotePrefix="1" applyFont="1" applyFill="1" applyAlignment="1">
      <alignment horizontal="center" vertical="center"/>
    </xf>
    <xf numFmtId="0" fontId="14" fillId="0" borderId="0" xfId="0" applyFont="1" applyFill="1" applyAlignment="1">
      <alignment vertical="center" wrapText="1"/>
    </xf>
    <xf numFmtId="0" fontId="13" fillId="0" borderId="0" xfId="0" applyFont="1" applyFill="1" applyAlignment="1">
      <alignment wrapText="1"/>
    </xf>
    <xf numFmtId="4" fontId="1" fillId="0" borderId="27" xfId="0" applyNumberFormat="1" applyFont="1" applyFill="1" applyBorder="1" applyAlignment="1">
      <alignment horizontal="right"/>
    </xf>
    <xf numFmtId="4" fontId="1" fillId="0" borderId="28" xfId="0" applyNumberFormat="1" applyFont="1" applyFill="1" applyBorder="1" applyAlignment="1">
      <alignment horizontal="right"/>
    </xf>
    <xf numFmtId="4" fontId="0" fillId="0" borderId="1" xfId="30" applyNumberFormat="1" applyFont="1" applyFill="1" applyBorder="1" applyAlignment="1">
      <alignment horizontal="right"/>
    </xf>
    <xf numFmtId="4" fontId="1" fillId="0" borderId="12" xfId="0" applyNumberFormat="1" applyFont="1" applyFill="1" applyBorder="1" applyAlignment="1">
      <alignment horizontal="right"/>
    </xf>
    <xf numFmtId="4" fontId="1" fillId="0" borderId="14" xfId="0" applyNumberFormat="1" applyFont="1" applyFill="1" applyBorder="1" applyAlignment="1">
      <alignment horizontal="right"/>
    </xf>
    <xf numFmtId="4" fontId="9" fillId="0" borderId="29" xfId="0" applyNumberFormat="1" applyFont="1" applyFill="1" applyBorder="1" applyAlignment="1">
      <alignment horizontal="right" wrapText="1"/>
    </xf>
    <xf numFmtId="0" fontId="4" fillId="0" borderId="5" xfId="0" applyFont="1" applyFill="1" applyBorder="1" applyAlignment="1">
      <alignment horizontal="right"/>
    </xf>
    <xf numFmtId="49" fontId="15" fillId="0" borderId="0" xfId="36" applyNumberFormat="1" applyFont="1" applyFill="1" applyAlignment="1">
      <alignment vertical="top"/>
    </xf>
    <xf numFmtId="4" fontId="1" fillId="0" borderId="27" xfId="0" applyNumberFormat="1" applyFont="1" applyFill="1" applyBorder="1" applyAlignment="1" applyProtection="1">
      <alignment horizontal="right"/>
      <protection locked="0"/>
    </xf>
    <xf numFmtId="0" fontId="4" fillId="0" borderId="0" xfId="0" applyFont="1" applyFill="1" applyBorder="1" applyAlignment="1" applyProtection="1">
      <alignment horizontal="left" wrapText="1"/>
      <protection locked="0"/>
    </xf>
    <xf numFmtId="4" fontId="0" fillId="0" borderId="1" xfId="30" applyNumberFormat="1" applyFont="1" applyFill="1" applyBorder="1" applyAlignment="1" applyProtection="1">
      <alignment horizontal="right"/>
      <protection locked="0"/>
    </xf>
    <xf numFmtId="4" fontId="0" fillId="0" borderId="14" xfId="30" applyNumberFormat="1" applyFont="1" applyFill="1" applyBorder="1" applyAlignment="1" applyProtection="1">
      <alignment horizontal="right"/>
      <protection locked="0"/>
    </xf>
    <xf numFmtId="4" fontId="1" fillId="0" borderId="28" xfId="0" applyNumberFormat="1" applyFont="1" applyFill="1" applyBorder="1" applyAlignment="1" applyProtection="1">
      <alignment horizontal="right"/>
      <protection locked="0"/>
    </xf>
    <xf numFmtId="0" fontId="0" fillId="0" borderId="30" xfId="0" applyFont="1" applyFill="1" applyBorder="1" applyAlignment="1"/>
    <xf numFmtId="0" fontId="4" fillId="0" borderId="30" xfId="0" applyFont="1" applyFill="1" applyBorder="1" applyAlignment="1">
      <alignment horizontal="right"/>
    </xf>
    <xf numFmtId="0" fontId="1" fillId="0" borderId="31" xfId="0" applyFont="1" applyFill="1" applyBorder="1" applyAlignment="1">
      <alignment horizontal="center" wrapText="1"/>
    </xf>
    <xf numFmtId="0" fontId="1" fillId="0" borderId="32" xfId="0" applyFont="1" applyFill="1" applyBorder="1" applyAlignment="1">
      <alignment horizontal="center" wrapText="1"/>
    </xf>
    <xf numFmtId="0" fontId="17" fillId="0" borderId="33" xfId="0" quotePrefix="1" applyFont="1" applyFill="1" applyBorder="1" applyAlignment="1">
      <alignment horizontal="center" vertical="center" wrapText="1"/>
    </xf>
    <xf numFmtId="0" fontId="17" fillId="0" borderId="5" xfId="0" quotePrefix="1" applyFont="1" applyFill="1" applyBorder="1" applyAlignment="1">
      <alignment horizontal="center" vertical="center" wrapText="1"/>
    </xf>
    <xf numFmtId="0" fontId="17" fillId="0" borderId="34" xfId="0" quotePrefix="1" applyFont="1" applyFill="1" applyBorder="1" applyAlignment="1">
      <alignment horizontal="center" vertical="center" wrapText="1"/>
    </xf>
    <xf numFmtId="0" fontId="17" fillId="0" borderId="25" xfId="0" quotePrefix="1" applyFont="1" applyFill="1" applyBorder="1" applyAlignment="1">
      <alignment horizontal="center" vertical="center" wrapText="1"/>
    </xf>
    <xf numFmtId="0" fontId="17" fillId="0" borderId="35" xfId="0" quotePrefix="1" applyFont="1" applyFill="1" applyBorder="1" applyAlignment="1">
      <alignment horizontal="center" vertical="center" wrapText="1"/>
    </xf>
    <xf numFmtId="0" fontId="17" fillId="0" borderId="11" xfId="0" quotePrefix="1" applyFont="1" applyFill="1" applyBorder="1" applyAlignment="1">
      <alignment horizontal="center" vertical="center" wrapText="1"/>
    </xf>
    <xf numFmtId="0" fontId="17" fillId="0" borderId="36" xfId="0" quotePrefix="1" applyFont="1" applyFill="1" applyBorder="1" applyAlignment="1">
      <alignment horizontal="center" vertical="center" wrapText="1"/>
    </xf>
    <xf numFmtId="0" fontId="18" fillId="0" borderId="22" xfId="0" quotePrefix="1" applyFont="1" applyFill="1" applyBorder="1" applyAlignment="1">
      <alignment horizontal="center"/>
    </xf>
    <xf numFmtId="0" fontId="4" fillId="0" borderId="22" xfId="0" quotePrefix="1" applyFont="1" applyFill="1" applyBorder="1" applyAlignment="1">
      <alignment horizontal="center"/>
    </xf>
    <xf numFmtId="0" fontId="9" fillId="0" borderId="37" xfId="0" applyFont="1" applyFill="1" applyBorder="1" applyAlignment="1">
      <alignment horizontal="center"/>
    </xf>
    <xf numFmtId="0" fontId="0" fillId="0" borderId="22" xfId="0" applyFont="1" applyFill="1" applyBorder="1" applyAlignment="1"/>
    <xf numFmtId="0" fontId="4" fillId="0" borderId="22" xfId="0" applyFont="1" applyFill="1" applyBorder="1" applyAlignment="1">
      <alignment horizontal="center"/>
    </xf>
    <xf numFmtId="0" fontId="9" fillId="0" borderId="31" xfId="0" applyFont="1" applyFill="1" applyBorder="1" applyAlignment="1">
      <alignment horizontal="center"/>
    </xf>
    <xf numFmtId="0" fontId="18" fillId="0" borderId="37" xfId="0" applyFont="1" applyFill="1" applyBorder="1" applyAlignment="1">
      <alignment horizontal="center" wrapText="1"/>
    </xf>
    <xf numFmtId="0" fontId="0" fillId="0" borderId="38" xfId="0" applyFont="1" applyFill="1" applyBorder="1" applyAlignment="1"/>
    <xf numFmtId="0" fontId="0" fillId="0" borderId="29" xfId="0" applyFont="1" applyFill="1" applyBorder="1" applyAlignment="1">
      <alignment horizontal="left" wrapText="1"/>
    </xf>
    <xf numFmtId="0" fontId="18" fillId="0" borderId="31" xfId="0" applyFont="1" applyFill="1" applyBorder="1" applyAlignment="1">
      <alignment horizontal="center" wrapText="1"/>
    </xf>
    <xf numFmtId="0" fontId="18" fillId="0" borderId="32" xfId="0" applyFont="1" applyFill="1" applyBorder="1" applyAlignment="1">
      <alignment horizontal="right" wrapText="1"/>
    </xf>
    <xf numFmtId="0" fontId="12" fillId="0" borderId="0" xfId="0" quotePrefix="1" applyFont="1" applyFill="1" applyBorder="1" applyAlignment="1">
      <alignment vertical="top"/>
    </xf>
    <xf numFmtId="4" fontId="13" fillId="0" borderId="38" xfId="0" applyNumberFormat="1" applyFont="1" applyFill="1" applyBorder="1" applyAlignment="1">
      <alignment horizontal="right"/>
    </xf>
    <xf numFmtId="4" fontId="13" fillId="0" borderId="39" xfId="0" applyNumberFormat="1" applyFont="1" applyFill="1" applyBorder="1" applyAlignment="1">
      <alignment horizontal="right"/>
    </xf>
    <xf numFmtId="4" fontId="13" fillId="0" borderId="40" xfId="0" applyNumberFormat="1" applyFont="1" applyFill="1" applyBorder="1" applyAlignment="1">
      <alignment horizontal="right"/>
    </xf>
    <xf numFmtId="4" fontId="13" fillId="0" borderId="41" xfId="0" applyNumberFormat="1" applyFont="1" applyFill="1" applyBorder="1" applyAlignment="1">
      <alignment horizontal="right"/>
    </xf>
    <xf numFmtId="4" fontId="13" fillId="0" borderId="22" xfId="0" applyNumberFormat="1" applyFont="1" applyFill="1" applyBorder="1" applyAlignment="1">
      <alignment horizontal="right"/>
    </xf>
    <xf numFmtId="4" fontId="13" fillId="0" borderId="3" xfId="0" applyNumberFormat="1" applyFont="1" applyFill="1" applyBorder="1" applyAlignment="1">
      <alignment horizontal="right"/>
    </xf>
    <xf numFmtId="4" fontId="13" fillId="0" borderId="42" xfId="0" applyNumberFormat="1" applyFont="1" applyFill="1" applyBorder="1" applyAlignment="1">
      <alignment horizontal="right"/>
    </xf>
    <xf numFmtId="4" fontId="5" fillId="0" borderId="37" xfId="0" applyNumberFormat="1" applyFont="1" applyFill="1" applyBorder="1" applyAlignment="1">
      <alignment horizontal="right"/>
    </xf>
    <xf numFmtId="4" fontId="5" fillId="0" borderId="43" xfId="0" applyNumberFormat="1" applyFont="1" applyFill="1" applyBorder="1" applyAlignment="1">
      <alignment horizontal="right"/>
    </xf>
    <xf numFmtId="4" fontId="5" fillId="0" borderId="44" xfId="0" applyNumberFormat="1" applyFont="1" applyFill="1" applyBorder="1" applyAlignment="1">
      <alignment horizontal="right"/>
    </xf>
    <xf numFmtId="4" fontId="13" fillId="0" borderId="19" xfId="0" applyNumberFormat="1" applyFont="1" applyFill="1" applyBorder="1" applyAlignment="1">
      <alignment horizontal="right"/>
    </xf>
    <xf numFmtId="4" fontId="21" fillId="0" borderId="31" xfId="0" applyNumberFormat="1" applyFont="1" applyFill="1" applyBorder="1" applyAlignment="1">
      <alignment horizontal="right" wrapText="1"/>
    </xf>
    <xf numFmtId="4" fontId="21" fillId="0" borderId="11" xfId="0" applyNumberFormat="1" applyFont="1" applyFill="1" applyBorder="1" applyAlignment="1">
      <alignment horizontal="right" wrapText="1"/>
    </xf>
    <xf numFmtId="4" fontId="21" fillId="0" borderId="32" xfId="0" applyNumberFormat="1" applyFont="1" applyFill="1" applyBorder="1" applyAlignment="1">
      <alignment horizontal="right" wrapText="1"/>
    </xf>
    <xf numFmtId="4" fontId="21" fillId="0" borderId="33" xfId="0" applyNumberFormat="1" applyFont="1" applyFill="1" applyBorder="1" applyAlignment="1">
      <alignment horizontal="right" wrapText="1"/>
    </xf>
    <xf numFmtId="0" fontId="18" fillId="0" borderId="30" xfId="0" applyFont="1" applyFill="1" applyBorder="1" applyAlignment="1">
      <alignment horizontal="center" wrapText="1"/>
    </xf>
    <xf numFmtId="0" fontId="18" fillId="0" borderId="30" xfId="0" applyFont="1" applyFill="1" applyBorder="1" applyAlignment="1">
      <alignment horizontal="right" wrapText="1"/>
    </xf>
    <xf numFmtId="4" fontId="21" fillId="0" borderId="30" xfId="0" applyNumberFormat="1" applyFont="1" applyFill="1" applyBorder="1" applyAlignment="1">
      <alignment horizontal="right" wrapText="1"/>
    </xf>
    <xf numFmtId="4" fontId="13" fillId="0" borderId="22" xfId="0" applyNumberFormat="1" applyFont="1" applyFill="1" applyBorder="1" applyAlignment="1" applyProtection="1">
      <alignment horizontal="right"/>
      <protection locked="0"/>
    </xf>
    <xf numFmtId="4" fontId="13" fillId="0" borderId="3" xfId="0" applyNumberFormat="1" applyFont="1" applyFill="1" applyBorder="1" applyAlignment="1" applyProtection="1">
      <alignment horizontal="right"/>
      <protection locked="0"/>
    </xf>
    <xf numFmtId="0" fontId="5" fillId="0" borderId="24"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46" xfId="0" applyFont="1" applyFill="1" applyBorder="1" applyAlignment="1">
      <alignment horizontal="center" vertical="center" wrapText="1"/>
    </xf>
    <xf numFmtId="2" fontId="22" fillId="0" borderId="3" xfId="0" applyNumberFormat="1" applyFont="1" applyFill="1" applyBorder="1" applyAlignment="1">
      <alignment horizontal="left"/>
    </xf>
    <xf numFmtId="2" fontId="13" fillId="0" borderId="3" xfId="0" applyNumberFormat="1" applyFont="1" applyFill="1" applyBorder="1" applyAlignment="1">
      <alignment horizontal="left"/>
    </xf>
    <xf numFmtId="0" fontId="14" fillId="0" borderId="3" xfId="0" applyFont="1" applyFill="1" applyBorder="1" applyAlignment="1">
      <alignment horizontal="left" wrapText="1"/>
    </xf>
    <xf numFmtId="0" fontId="21" fillId="0" borderId="47" xfId="0" applyFont="1" applyFill="1" applyBorder="1" applyAlignment="1">
      <alignment horizontal="left"/>
    </xf>
    <xf numFmtId="0" fontId="21" fillId="0" borderId="19" xfId="0" applyFont="1" applyFill="1" applyBorder="1" applyAlignment="1">
      <alignment horizontal="left" wrapText="1"/>
    </xf>
    <xf numFmtId="0" fontId="14" fillId="0" borderId="19" xfId="0" applyFont="1" applyFill="1" applyBorder="1" applyAlignment="1">
      <alignment horizontal="left" wrapText="1"/>
    </xf>
    <xf numFmtId="0" fontId="21" fillId="0" borderId="47" xfId="0" applyFont="1" applyFill="1" applyBorder="1" applyAlignment="1">
      <alignment horizontal="left" wrapText="1"/>
    </xf>
    <xf numFmtId="0" fontId="13" fillId="0" borderId="19" xfId="0" applyFont="1" applyFill="1" applyBorder="1" applyAlignment="1">
      <alignment horizontal="left" wrapText="1"/>
    </xf>
    <xf numFmtId="0" fontId="14" fillId="0" borderId="3" xfId="0" applyFont="1" applyFill="1" applyBorder="1" applyAlignment="1">
      <alignment horizontal="left"/>
    </xf>
    <xf numFmtId="0" fontId="21" fillId="0" borderId="19" xfId="0" applyFont="1" applyFill="1" applyBorder="1" applyAlignment="1">
      <alignment horizontal="left"/>
    </xf>
    <xf numFmtId="0" fontId="13" fillId="0" borderId="3" xfId="0" applyFont="1" applyFill="1" applyBorder="1" applyAlignment="1">
      <alignment horizontal="left"/>
    </xf>
    <xf numFmtId="0" fontId="16" fillId="0" borderId="0" xfId="0" applyFont="1" applyFill="1" applyBorder="1" applyAlignment="1">
      <alignment horizontal="right"/>
    </xf>
    <xf numFmtId="0" fontId="12" fillId="0" borderId="5" xfId="0" applyFont="1" applyFill="1" applyBorder="1" applyAlignment="1"/>
    <xf numFmtId="1" fontId="0" fillId="0" borderId="0" xfId="0" applyNumberFormat="1" applyFont="1" applyBorder="1" applyAlignment="1">
      <alignment horizontal="center"/>
    </xf>
    <xf numFmtId="0" fontId="0" fillId="0" borderId="0" xfId="0" applyFont="1" applyBorder="1" applyAlignment="1"/>
    <xf numFmtId="0" fontId="0" fillId="0" borderId="0" xfId="0" applyFont="1" applyBorder="1" applyAlignment="1"/>
    <xf numFmtId="10" fontId="0" fillId="0" borderId="0" xfId="0" applyNumberFormat="1" applyFont="1" applyBorder="1" applyAlignment="1"/>
    <xf numFmtId="0" fontId="15" fillId="0" borderId="22" xfId="0" applyFont="1" applyBorder="1" applyAlignment="1"/>
    <xf numFmtId="0" fontId="15" fillId="0" borderId="30" xfId="0" applyFont="1" applyBorder="1" applyAlignment="1"/>
    <xf numFmtId="0" fontId="27" fillId="0" borderId="26" xfId="0" applyFont="1" applyFill="1" applyBorder="1" applyAlignment="1">
      <alignment horizontal="right"/>
    </xf>
    <xf numFmtId="0" fontId="15" fillId="0" borderId="31" xfId="0" applyFont="1" applyBorder="1" applyAlignment="1"/>
    <xf numFmtId="0" fontId="15" fillId="0" borderId="5" xfId="0" applyFont="1" applyBorder="1" applyAlignment="1"/>
    <xf numFmtId="0" fontId="15" fillId="0" borderId="22" xfId="0" applyFont="1" applyFill="1" applyBorder="1" applyAlignment="1"/>
    <xf numFmtId="0" fontId="15" fillId="0" borderId="30" xfId="0" applyFont="1" applyFill="1" applyBorder="1" applyAlignment="1"/>
    <xf numFmtId="0" fontId="15" fillId="0" borderId="31" xfId="0" applyFont="1" applyFill="1" applyBorder="1" applyAlignment="1"/>
    <xf numFmtId="0" fontId="15" fillId="0" borderId="5" xfId="0" applyFont="1" applyFill="1" applyBorder="1" applyAlignment="1"/>
    <xf numFmtId="4" fontId="5" fillId="0" borderId="3" xfId="0" applyNumberFormat="1" applyFont="1" applyBorder="1" applyAlignment="1">
      <alignment horizontal="right"/>
    </xf>
    <xf numFmtId="4" fontId="13" fillId="0" borderId="39" xfId="0" applyNumberFormat="1" applyFont="1" applyBorder="1" applyAlignment="1">
      <alignment horizontal="right"/>
    </xf>
    <xf numFmtId="4" fontId="13" fillId="0" borderId="40" xfId="0" applyNumberFormat="1" applyFont="1" applyBorder="1" applyAlignment="1">
      <alignment horizontal="right"/>
    </xf>
    <xf numFmtId="10" fontId="13" fillId="0" borderId="29" xfId="0" applyNumberFormat="1" applyFont="1" applyBorder="1" applyAlignment="1"/>
    <xf numFmtId="4" fontId="5" fillId="0" borderId="19" xfId="0" applyNumberFormat="1" applyFont="1" applyBorder="1" applyAlignment="1">
      <alignment horizontal="right"/>
    </xf>
    <xf numFmtId="4" fontId="13" fillId="0" borderId="11" xfId="0" applyNumberFormat="1" applyFont="1" applyBorder="1" applyAlignment="1">
      <alignment horizontal="right"/>
    </xf>
    <xf numFmtId="4" fontId="13" fillId="0" borderId="32" xfId="0" applyNumberFormat="1" applyFont="1" applyBorder="1" applyAlignment="1">
      <alignment horizontal="right"/>
    </xf>
    <xf numFmtId="10" fontId="13" fillId="0" borderId="20" xfId="0" applyNumberFormat="1" applyFont="1" applyBorder="1" applyAlignment="1"/>
    <xf numFmtId="10" fontId="13" fillId="0" borderId="29" xfId="0" applyNumberFormat="1" applyFont="1" applyFill="1" applyBorder="1" applyAlignment="1"/>
    <xf numFmtId="4" fontId="5" fillId="0" borderId="3" xfId="0" applyNumberFormat="1" applyFont="1" applyFill="1" applyBorder="1" applyAlignment="1">
      <alignment horizontal="right"/>
    </xf>
    <xf numFmtId="4" fontId="13" fillId="0" borderId="11" xfId="0" applyNumberFormat="1" applyFont="1" applyFill="1" applyBorder="1" applyAlignment="1">
      <alignment horizontal="right"/>
    </xf>
    <xf numFmtId="4" fontId="13" fillId="0" borderId="32" xfId="0" applyNumberFormat="1" applyFont="1" applyFill="1" applyBorder="1" applyAlignment="1">
      <alignment horizontal="right"/>
    </xf>
    <xf numFmtId="10" fontId="13" fillId="0" borderId="20" xfId="0" applyNumberFormat="1" applyFont="1" applyFill="1" applyBorder="1" applyAlignment="1"/>
    <xf numFmtId="0" fontId="0" fillId="0" borderId="0" xfId="0" quotePrefix="1" applyFont="1" applyAlignment="1"/>
    <xf numFmtId="0" fontId="13" fillId="0" borderId="0" xfId="0" quotePrefix="1" applyFont="1" applyAlignment="1">
      <alignment horizontal="left"/>
    </xf>
    <xf numFmtId="0" fontId="0" fillId="0" borderId="0" xfId="0" applyFont="1" applyAlignment="1"/>
    <xf numFmtId="4" fontId="23" fillId="0" borderId="3" xfId="0" applyNumberFormat="1" applyFont="1" applyBorder="1" applyAlignment="1">
      <alignment horizontal="right"/>
    </xf>
    <xf numFmtId="0" fontId="14" fillId="0" borderId="19" xfId="0" applyFont="1" applyBorder="1" applyAlignment="1"/>
    <xf numFmtId="0" fontId="20" fillId="0" borderId="0" xfId="0" applyFont="1" applyBorder="1" applyAlignment="1"/>
    <xf numFmtId="4" fontId="21" fillId="0" borderId="3" xfId="0" applyNumberFormat="1" applyFont="1" applyBorder="1" applyAlignment="1">
      <alignment horizontal="right"/>
    </xf>
    <xf numFmtId="4" fontId="23" fillId="0" borderId="13" xfId="0" applyNumberFormat="1" applyFont="1" applyBorder="1" applyAlignment="1">
      <alignment horizontal="right"/>
    </xf>
    <xf numFmtId="0" fontId="14" fillId="0" borderId="19" xfId="0" applyFont="1" applyBorder="1" applyAlignment="1"/>
    <xf numFmtId="0" fontId="0" fillId="0" borderId="17" xfId="0" applyFont="1" applyBorder="1" applyAlignment="1"/>
    <xf numFmtId="0" fontId="0" fillId="0" borderId="16" xfId="0" applyFont="1" applyBorder="1" applyAlignment="1"/>
    <xf numFmtId="0" fontId="13" fillId="0" borderId="19" xfId="0" applyFont="1" applyBorder="1" applyAlignment="1"/>
    <xf numFmtId="0" fontId="13" fillId="0" borderId="0" xfId="0" applyFont="1" applyBorder="1" applyAlignment="1"/>
    <xf numFmtId="0" fontId="13" fillId="0" borderId="26" xfId="0" applyFont="1" applyBorder="1" applyAlignment="1"/>
    <xf numFmtId="4" fontId="13" fillId="0" borderId="4" xfId="0" applyNumberFormat="1" applyFont="1" applyBorder="1" applyAlignment="1">
      <alignment horizontal="right"/>
    </xf>
    <xf numFmtId="4" fontId="13" fillId="0" borderId="0" xfId="0" applyNumberFormat="1" applyFont="1" applyBorder="1" applyAlignment="1"/>
    <xf numFmtId="0" fontId="13" fillId="0" borderId="19" xfId="0" applyFont="1" applyBorder="1" applyAlignment="1">
      <alignment horizontal="left"/>
    </xf>
    <xf numFmtId="0" fontId="13" fillId="0" borderId="0" xfId="0" applyFont="1" applyBorder="1" applyAlignment="1">
      <alignment horizontal="left"/>
    </xf>
    <xf numFmtId="174" fontId="13" fillId="0" borderId="0" xfId="0" applyNumberFormat="1" applyFont="1" applyBorder="1" applyAlignment="1"/>
    <xf numFmtId="0" fontId="13" fillId="0" borderId="19" xfId="0" applyFont="1" applyBorder="1" applyAlignment="1">
      <alignment vertical="top" wrapText="1"/>
    </xf>
    <xf numFmtId="0" fontId="13" fillId="0" borderId="0" xfId="0" applyFont="1" applyBorder="1" applyAlignment="1">
      <alignment vertical="top" wrapText="1"/>
    </xf>
    <xf numFmtId="0" fontId="13" fillId="0" borderId="19" xfId="0" applyFont="1" applyBorder="1" applyAlignment="1">
      <alignment horizontal="left" vertical="top" wrapText="1"/>
    </xf>
    <xf numFmtId="0" fontId="13" fillId="0" borderId="0" xfId="0" applyFont="1" applyBorder="1" applyAlignment="1">
      <alignment horizontal="left" vertical="top" wrapText="1"/>
    </xf>
    <xf numFmtId="4" fontId="13" fillId="0" borderId="13" xfId="0" applyNumberFormat="1" applyFont="1" applyBorder="1" applyAlignment="1">
      <alignment horizontal="right"/>
    </xf>
    <xf numFmtId="0" fontId="13" fillId="0" borderId="17" xfId="0" applyFont="1" applyBorder="1" applyAlignment="1"/>
    <xf numFmtId="0" fontId="13" fillId="0" borderId="16" xfId="0" applyFont="1" applyBorder="1" applyAlignment="1"/>
    <xf numFmtId="4" fontId="23" fillId="0" borderId="3" xfId="0" applyNumberFormat="1" applyFont="1" applyBorder="1" applyAlignment="1" applyProtection="1">
      <alignment horizontal="right"/>
      <protection locked="0"/>
    </xf>
    <xf numFmtId="4" fontId="21" fillId="0" borderId="3" xfId="0" applyNumberFormat="1" applyFont="1" applyBorder="1" applyAlignment="1" applyProtection="1">
      <alignment horizontal="right"/>
      <protection locked="0"/>
    </xf>
    <xf numFmtId="0" fontId="26" fillId="0" borderId="0" xfId="0" quotePrefix="1" applyFont="1" applyAlignment="1"/>
    <xf numFmtId="0" fontId="26" fillId="0" borderId="0" xfId="0" applyFont="1" applyAlignment="1"/>
    <xf numFmtId="49" fontId="26" fillId="0" borderId="0" xfId="36" applyNumberFormat="1" applyFont="1" applyFill="1" applyAlignment="1">
      <alignment vertical="top"/>
    </xf>
    <xf numFmtId="49" fontId="26" fillId="0" borderId="0" xfId="36" applyNumberFormat="1" applyFont="1" applyFill="1" applyAlignment="1"/>
    <xf numFmtId="10" fontId="20" fillId="0" borderId="1" xfId="0" applyNumberFormat="1" applyFont="1" applyFill="1" applyBorder="1" applyAlignment="1" applyProtection="1">
      <alignment horizontal="center" wrapText="1"/>
      <protection locked="0"/>
    </xf>
    <xf numFmtId="4" fontId="5" fillId="0" borderId="19" xfId="0" applyNumberFormat="1" applyFont="1" applyFill="1" applyBorder="1" applyAlignment="1">
      <alignment horizontal="right"/>
    </xf>
    <xf numFmtId="4" fontId="22" fillId="0" borderId="0" xfId="0" applyNumberFormat="1" applyFont="1" applyAlignment="1" applyProtection="1">
      <alignment horizontal="left"/>
    </xf>
    <xf numFmtId="0" fontId="0" fillId="0" borderId="0" xfId="0" applyFont="1" applyAlignment="1" applyProtection="1"/>
    <xf numFmtId="4" fontId="5" fillId="0" borderId="45" xfId="0" applyNumberFormat="1" applyFont="1" applyBorder="1" applyAlignment="1" applyProtection="1">
      <alignment horizontal="right" vertical="center"/>
      <protection locked="0"/>
    </xf>
    <xf numFmtId="0" fontId="22" fillId="0" borderId="0" xfId="0" applyFont="1" applyAlignment="1" applyProtection="1"/>
    <xf numFmtId="0" fontId="26" fillId="0" borderId="0" xfId="0" applyFont="1" applyAlignment="1" applyProtection="1"/>
    <xf numFmtId="4" fontId="22" fillId="0" borderId="0" xfId="0" applyNumberFormat="1" applyFont="1" applyBorder="1" applyAlignment="1" applyProtection="1">
      <alignment horizontal="left"/>
    </xf>
    <xf numFmtId="0" fontId="0" fillId="0" borderId="0" xfId="0" applyFont="1" applyBorder="1" applyAlignment="1" applyProtection="1"/>
    <xf numFmtId="4" fontId="5" fillId="0" borderId="0" xfId="0" applyNumberFormat="1" applyFont="1" applyBorder="1" applyAlignment="1" applyProtection="1">
      <alignment horizontal="right"/>
    </xf>
    <xf numFmtId="0" fontId="27" fillId="0" borderId="9" xfId="0" applyFont="1" applyFill="1" applyBorder="1" applyAlignment="1" applyProtection="1">
      <alignment horizontal="left"/>
    </xf>
    <xf numFmtId="0" fontId="0" fillId="0" borderId="0" xfId="0" applyFont="1" applyFill="1" applyBorder="1" applyAlignment="1" applyProtection="1">
      <alignment horizontal="left"/>
    </xf>
    <xf numFmtId="0" fontId="0" fillId="0" borderId="0" xfId="0" applyFont="1" applyFill="1" applyBorder="1" applyAlignment="1" applyProtection="1">
      <alignment horizontal="center"/>
    </xf>
    <xf numFmtId="0" fontId="0" fillId="0" borderId="0" xfId="0" applyFont="1" applyFill="1" applyBorder="1" applyAlignment="1" applyProtection="1"/>
    <xf numFmtId="0" fontId="1" fillId="0" borderId="16" xfId="0" applyFont="1" applyFill="1" applyBorder="1" applyAlignment="1" applyProtection="1"/>
    <xf numFmtId="0" fontId="0" fillId="0" borderId="16" xfId="0" applyFont="1" applyFill="1" applyBorder="1" applyAlignment="1" applyProtection="1">
      <alignment horizontal="center"/>
    </xf>
    <xf numFmtId="0" fontId="0" fillId="0" borderId="16" xfId="0" applyFont="1" applyFill="1" applyBorder="1" applyAlignment="1" applyProtection="1"/>
    <xf numFmtId="4" fontId="0" fillId="0" borderId="16" xfId="0" applyNumberFormat="1" applyFont="1" applyFill="1" applyBorder="1" applyAlignment="1" applyProtection="1">
      <alignment horizontal="right"/>
    </xf>
    <xf numFmtId="0" fontId="0" fillId="0" borderId="45" xfId="0" applyFont="1" applyFill="1" applyBorder="1" applyAlignment="1" applyProtection="1"/>
    <xf numFmtId="0" fontId="0" fillId="0" borderId="45" xfId="0" applyFont="1" applyFill="1" applyBorder="1" applyAlignment="1" applyProtection="1">
      <alignment horizontal="center"/>
    </xf>
    <xf numFmtId="4" fontId="0" fillId="0" borderId="45" xfId="0" applyNumberFormat="1" applyFont="1" applyFill="1" applyBorder="1" applyAlignment="1" applyProtection="1">
      <alignment horizontal="right"/>
    </xf>
    <xf numFmtId="0" fontId="22" fillId="0" borderId="0" xfId="0" quotePrefix="1" applyFont="1" applyAlignment="1"/>
    <xf numFmtId="0" fontId="0" fillId="0" borderId="45" xfId="0" applyFont="1" applyFill="1" applyBorder="1" applyAlignment="1" applyProtection="1">
      <alignment wrapText="1"/>
    </xf>
    <xf numFmtId="0" fontId="1" fillId="0" borderId="45" xfId="0" applyFont="1" applyFill="1" applyBorder="1" applyAlignment="1" applyProtection="1">
      <alignment wrapText="1"/>
    </xf>
    <xf numFmtId="4" fontId="1" fillId="0" borderId="45" xfId="0" applyNumberFormat="1" applyFont="1" applyFill="1" applyBorder="1" applyAlignment="1" applyProtection="1">
      <alignment horizontal="right"/>
    </xf>
    <xf numFmtId="4" fontId="0" fillId="0" borderId="3" xfId="0" applyNumberFormat="1" applyFont="1" applyFill="1" applyBorder="1" applyAlignment="1" applyProtection="1">
      <alignment horizontal="right"/>
    </xf>
    <xf numFmtId="4" fontId="0" fillId="0" borderId="1" xfId="0" applyNumberFormat="1" applyFont="1" applyFill="1" applyBorder="1" applyAlignment="1" applyProtection="1">
      <alignment horizontal="right"/>
    </xf>
    <xf numFmtId="10" fontId="14" fillId="0" borderId="1" xfId="0" applyNumberFormat="1" applyFont="1" applyFill="1" applyBorder="1" applyAlignment="1">
      <alignment horizontal="center" vertical="center" wrapText="1"/>
    </xf>
    <xf numFmtId="4" fontId="20" fillId="0" borderId="11" xfId="0" applyNumberFormat="1" applyFont="1" applyFill="1" applyBorder="1" applyAlignment="1">
      <alignment horizontal="right" vertical="center" wrapText="1"/>
    </xf>
    <xf numFmtId="4" fontId="20" fillId="0" borderId="32" xfId="0" applyNumberFormat="1" applyFont="1" applyFill="1" applyBorder="1" applyAlignment="1">
      <alignment horizontal="right" vertical="center" wrapText="1"/>
    </xf>
    <xf numFmtId="0" fontId="28" fillId="0" borderId="32" xfId="0" applyFont="1" applyFill="1" applyBorder="1" applyAlignment="1">
      <alignment vertical="center" wrapText="1"/>
    </xf>
    <xf numFmtId="0" fontId="28" fillId="0" borderId="31" xfId="0" quotePrefix="1" applyFont="1" applyFill="1" applyBorder="1" applyAlignment="1">
      <alignment horizontal="center" vertical="center" wrapText="1"/>
    </xf>
    <xf numFmtId="4" fontId="14" fillId="0" borderId="3" xfId="0" applyNumberFormat="1" applyFont="1" applyFill="1" applyBorder="1" applyAlignment="1">
      <alignment horizontal="right" vertical="center" wrapText="1"/>
    </xf>
    <xf numFmtId="4" fontId="14" fillId="0" borderId="0" xfId="0" applyNumberFormat="1" applyFont="1" applyFill="1" applyBorder="1" applyAlignment="1">
      <alignment horizontal="right" vertical="center" wrapText="1"/>
    </xf>
    <xf numFmtId="0" fontId="28" fillId="0" borderId="3" xfId="0" applyFont="1" applyFill="1" applyBorder="1" applyAlignment="1">
      <alignment horizontal="left" vertical="center"/>
    </xf>
    <xf numFmtId="0" fontId="28" fillId="0" borderId="9" xfId="0" quotePrefix="1" applyFont="1" applyFill="1" applyBorder="1" applyAlignment="1">
      <alignment horizontal="center" vertical="center"/>
    </xf>
    <xf numFmtId="4" fontId="14" fillId="0" borderId="3" xfId="0" applyNumberFormat="1" applyFont="1" applyFill="1" applyBorder="1" applyAlignment="1" applyProtection="1">
      <alignment horizontal="right" vertical="center" wrapText="1"/>
      <protection locked="0"/>
    </xf>
    <xf numFmtId="4" fontId="14" fillId="0" borderId="19" xfId="0" applyNumberFormat="1" applyFont="1" applyFill="1" applyBorder="1" applyAlignment="1" applyProtection="1">
      <alignment horizontal="right" vertical="center" wrapText="1"/>
      <protection locked="0"/>
    </xf>
    <xf numFmtId="0" fontId="28" fillId="0" borderId="0" xfId="0" applyFont="1" applyFill="1" applyBorder="1" applyAlignment="1">
      <alignment vertical="center" wrapText="1"/>
    </xf>
    <xf numFmtId="0" fontId="28" fillId="0" borderId="22" xfId="0" quotePrefix="1" applyFont="1" applyFill="1" applyBorder="1" applyAlignment="1">
      <alignment horizontal="center" vertical="center" wrapText="1"/>
    </xf>
    <xf numFmtId="0" fontId="28" fillId="0" borderId="19" xfId="0" applyFont="1" applyFill="1" applyBorder="1" applyAlignment="1">
      <alignment horizontal="left" vertical="center"/>
    </xf>
    <xf numFmtId="4" fontId="14" fillId="0" borderId="39" xfId="0" applyNumberFormat="1" applyFont="1" applyFill="1" applyBorder="1" applyAlignment="1">
      <alignment horizontal="right" vertical="center" wrapText="1"/>
    </xf>
    <xf numFmtId="0" fontId="27" fillId="0" borderId="0" xfId="0" applyFont="1" applyFill="1" applyBorder="1" applyAlignment="1">
      <alignment vertical="center" wrapText="1"/>
    </xf>
    <xf numFmtId="0" fontId="28" fillId="0" borderId="11" xfId="0" applyFont="1" applyFill="1" applyBorder="1" applyAlignment="1">
      <alignment vertical="center" wrapText="1"/>
    </xf>
    <xf numFmtId="4" fontId="13" fillId="0" borderId="3" xfId="0" applyNumberFormat="1" applyFont="1" applyBorder="1" applyAlignment="1">
      <alignment horizontal="right" vertical="center"/>
    </xf>
    <xf numFmtId="4" fontId="13" fillId="0" borderId="0" xfId="0" applyNumberFormat="1" applyFont="1" applyBorder="1" applyAlignment="1">
      <alignment horizontal="right" vertical="center"/>
    </xf>
    <xf numFmtId="0" fontId="15" fillId="0" borderId="3" xfId="0" applyFont="1" applyBorder="1" applyAlignment="1">
      <alignment vertical="center"/>
    </xf>
    <xf numFmtId="0" fontId="15" fillId="0" borderId="22" xfId="0" applyFont="1" applyBorder="1" applyAlignment="1">
      <alignment vertical="center"/>
    </xf>
    <xf numFmtId="4" fontId="14" fillId="0" borderId="0" xfId="0" applyNumberFormat="1" applyFont="1" applyFill="1" applyBorder="1" applyAlignment="1" applyProtection="1">
      <alignment horizontal="right" vertical="center" wrapText="1"/>
      <protection locked="0"/>
    </xf>
    <xf numFmtId="0" fontId="28" fillId="0" borderId="22" xfId="0" quotePrefix="1" applyFont="1" applyFill="1" applyBorder="1" applyAlignment="1">
      <alignment horizontal="center" vertical="center"/>
    </xf>
    <xf numFmtId="0" fontId="15" fillId="0" borderId="3" xfId="0" applyFont="1" applyFill="1" applyBorder="1" applyAlignment="1">
      <alignment horizontal="left" vertical="center"/>
    </xf>
    <xf numFmtId="0" fontId="29" fillId="0" borderId="9" xfId="0" quotePrefix="1" applyFont="1" applyFill="1" applyBorder="1" applyAlignment="1">
      <alignment horizontal="center" vertical="center"/>
    </xf>
    <xf numFmtId="0" fontId="29" fillId="0" borderId="3" xfId="0" applyFont="1" applyFill="1" applyBorder="1" applyAlignment="1">
      <alignment horizontal="left" vertical="center"/>
    </xf>
    <xf numFmtId="0" fontId="28" fillId="0" borderId="9" xfId="0" applyFont="1" applyFill="1" applyBorder="1" applyAlignment="1">
      <alignment horizontal="center" vertical="center"/>
    </xf>
    <xf numFmtId="0" fontId="28" fillId="0" borderId="3" xfId="0" applyFont="1" applyFill="1" applyBorder="1" applyAlignment="1">
      <alignment horizontal="right" vertical="center"/>
    </xf>
    <xf numFmtId="4" fontId="13" fillId="0" borderId="1" xfId="0" quotePrefix="1" applyNumberFormat="1" applyFont="1" applyBorder="1" applyAlignment="1" applyProtection="1">
      <alignment horizontal="center" vertical="center"/>
    </xf>
    <xf numFmtId="4" fontId="13" fillId="0" borderId="3" xfId="0" quotePrefix="1" applyNumberFormat="1" applyFont="1" applyBorder="1" applyAlignment="1" applyProtection="1">
      <alignment horizontal="center" vertical="center"/>
    </xf>
    <xf numFmtId="0" fontId="29" fillId="0" borderId="3" xfId="0" applyFont="1" applyFill="1" applyBorder="1" applyAlignment="1">
      <alignment horizontal="right" vertical="center"/>
    </xf>
    <xf numFmtId="0" fontId="15" fillId="0" borderId="3" xfId="0" applyFont="1" applyFill="1" applyBorder="1" applyAlignment="1">
      <alignment horizontal="right" vertical="center"/>
    </xf>
    <xf numFmtId="0" fontId="29" fillId="0" borderId="3" xfId="0" applyFont="1" applyFill="1" applyBorder="1" applyAlignment="1">
      <alignment vertical="center"/>
    </xf>
    <xf numFmtId="0" fontId="28" fillId="0" borderId="9" xfId="0" quotePrefix="1" applyFont="1" applyFill="1" applyBorder="1" applyAlignment="1">
      <alignment vertical="center"/>
    </xf>
    <xf numFmtId="0" fontId="27" fillId="0" borderId="9" xfId="0" applyFont="1" applyFill="1" applyBorder="1" applyAlignment="1">
      <alignment vertical="center"/>
    </xf>
    <xf numFmtId="0" fontId="15" fillId="0" borderId="9" xfId="0" applyFont="1" applyBorder="1" applyAlignment="1">
      <alignment vertical="center"/>
    </xf>
    <xf numFmtId="4" fontId="20" fillId="0" borderId="5" xfId="0" applyNumberFormat="1" applyFont="1" applyFill="1" applyBorder="1" applyAlignment="1">
      <alignment horizontal="right" vertical="center" wrapText="1"/>
    </xf>
    <xf numFmtId="0" fontId="28" fillId="0" borderId="3" xfId="0" applyFont="1" applyFill="1" applyBorder="1" applyAlignment="1">
      <alignment horizontal="left" vertical="center" wrapText="1"/>
    </xf>
    <xf numFmtId="4" fontId="14" fillId="0" borderId="0" xfId="0" applyNumberFormat="1" applyFont="1" applyFill="1" applyBorder="1" applyAlignment="1">
      <alignment horizontal="right" vertical="center"/>
    </xf>
    <xf numFmtId="0" fontId="28" fillId="0" borderId="3" xfId="0" applyFont="1" applyFill="1" applyBorder="1" applyAlignment="1">
      <alignment horizontal="center" vertical="center"/>
    </xf>
    <xf numFmtId="4" fontId="13" fillId="0" borderId="0" xfId="0" applyNumberFormat="1" applyFont="1" applyBorder="1" applyAlignment="1" applyProtection="1">
      <alignment horizontal="right" vertical="center"/>
      <protection locked="0"/>
    </xf>
    <xf numFmtId="10" fontId="14" fillId="0" borderId="1" xfId="0" quotePrefix="1" applyNumberFormat="1" applyFont="1" applyFill="1" applyBorder="1" applyAlignment="1" applyProtection="1">
      <alignment horizontal="center" vertical="center" wrapText="1"/>
    </xf>
    <xf numFmtId="4" fontId="14" fillId="0" borderId="3" xfId="0" quotePrefix="1" applyNumberFormat="1" applyFont="1" applyFill="1" applyBorder="1" applyAlignment="1" applyProtection="1">
      <alignment horizontal="center" vertical="center" wrapText="1"/>
    </xf>
    <xf numFmtId="0" fontId="30" fillId="0" borderId="3" xfId="0" applyFont="1" applyFill="1" applyBorder="1" applyAlignment="1">
      <alignment horizontal="left" vertical="center"/>
    </xf>
    <xf numFmtId="4" fontId="14" fillId="0" borderId="19" xfId="0" applyNumberFormat="1" applyFont="1" applyFill="1" applyBorder="1" applyAlignment="1" applyProtection="1">
      <alignment horizontal="center" vertical="center" wrapText="1"/>
    </xf>
    <xf numFmtId="4" fontId="14" fillId="0" borderId="19" xfId="0" applyNumberFormat="1" applyFont="1" applyFill="1" applyBorder="1" applyAlignment="1">
      <alignment horizontal="right" vertical="center" wrapText="1"/>
    </xf>
    <xf numFmtId="0" fontId="28" fillId="0" borderId="9" xfId="0" quotePrefix="1" applyFont="1" applyFill="1" applyBorder="1" applyAlignment="1">
      <alignment horizontal="center" vertical="center" wrapText="1"/>
    </xf>
    <xf numFmtId="4" fontId="13" fillId="0" borderId="3" xfId="0" applyNumberFormat="1" applyFont="1" applyBorder="1" applyAlignment="1" applyProtection="1">
      <alignment horizontal="right" vertical="center"/>
      <protection locked="0"/>
    </xf>
    <xf numFmtId="4" fontId="13" fillId="0" borderId="19" xfId="0" applyNumberFormat="1" applyFont="1" applyBorder="1" applyAlignment="1">
      <alignment horizontal="right" vertical="center"/>
    </xf>
    <xf numFmtId="0" fontId="29" fillId="0" borderId="3" xfId="0" applyFont="1" applyFill="1" applyBorder="1" applyAlignment="1">
      <alignment horizontal="right" vertical="center" wrapText="1"/>
    </xf>
    <xf numFmtId="0" fontId="2" fillId="0" borderId="0" xfId="33" applyFill="1" applyBorder="1" applyProtection="1"/>
    <xf numFmtId="0" fontId="28" fillId="0" borderId="3" xfId="0" applyFont="1" applyFill="1" applyBorder="1" applyAlignment="1">
      <alignment horizontal="right" vertical="center" wrapText="1"/>
    </xf>
    <xf numFmtId="10" fontId="14" fillId="0" borderId="1" xfId="0" applyNumberFormat="1" applyFont="1" applyFill="1" applyBorder="1" applyAlignment="1" applyProtection="1">
      <alignment horizontal="center" vertical="center" wrapText="1"/>
    </xf>
    <xf numFmtId="4" fontId="14" fillId="0" borderId="3" xfId="0" applyNumberFormat="1" applyFont="1" applyFill="1" applyBorder="1" applyAlignment="1" applyProtection="1">
      <alignment horizontal="right" vertical="center" wrapText="1"/>
    </xf>
    <xf numFmtId="0" fontId="29" fillId="0" borderId="3" xfId="0" applyFont="1" applyFill="1" applyBorder="1" applyAlignment="1">
      <alignment horizontal="left" vertical="center" wrapText="1"/>
    </xf>
    <xf numFmtId="0" fontId="28" fillId="0" borderId="9" xfId="0" applyFont="1" applyFill="1" applyBorder="1" applyAlignment="1">
      <alignment horizontal="center" vertical="center" wrapText="1"/>
    </xf>
    <xf numFmtId="10" fontId="14" fillId="0" borderId="1" xfId="0" applyNumberFormat="1" applyFont="1" applyFill="1" applyBorder="1" applyAlignment="1">
      <alignment horizontal="left" vertical="center" wrapText="1"/>
    </xf>
    <xf numFmtId="10" fontId="23" fillId="0" borderId="1" xfId="0" applyNumberFormat="1" applyFont="1" applyFill="1" applyBorder="1" applyAlignment="1">
      <alignment vertical="center" wrapText="1"/>
    </xf>
    <xf numFmtId="4" fontId="23" fillId="0" borderId="0" xfId="0" applyNumberFormat="1" applyFont="1" applyFill="1" applyBorder="1" applyAlignment="1">
      <alignment horizontal="right" vertical="center" wrapText="1"/>
    </xf>
    <xf numFmtId="0" fontId="28" fillId="0" borderId="3" xfId="0" applyFont="1" applyFill="1" applyBorder="1" applyAlignment="1">
      <alignment vertical="center" wrapText="1"/>
    </xf>
    <xf numFmtId="0" fontId="27" fillId="0" borderId="9" xfId="0" applyFont="1" applyFill="1" applyBorder="1" applyAlignment="1">
      <alignment vertical="center" wrapText="1"/>
    </xf>
    <xf numFmtId="10" fontId="13" fillId="0" borderId="1" xfId="0" applyNumberFormat="1" applyFont="1" applyBorder="1" applyAlignment="1">
      <alignment vertical="center"/>
    </xf>
    <xf numFmtId="4" fontId="13" fillId="0" borderId="39" xfId="0" applyNumberFormat="1" applyFont="1" applyBorder="1" applyAlignment="1">
      <alignment horizontal="right" vertical="center"/>
    </xf>
    <xf numFmtId="4" fontId="13" fillId="0" borderId="40" xfId="0" applyNumberFormat="1" applyFont="1" applyBorder="1" applyAlignment="1">
      <alignment horizontal="right" vertical="center"/>
    </xf>
    <xf numFmtId="0" fontId="0" fillId="0" borderId="39" xfId="0" applyFont="1" applyBorder="1" applyAlignment="1">
      <alignment vertical="center"/>
    </xf>
    <xf numFmtId="0" fontId="0" fillId="0" borderId="9" xfId="0" applyFont="1" applyBorder="1" applyAlignment="1">
      <alignment vertical="center"/>
    </xf>
    <xf numFmtId="4" fontId="13" fillId="0" borderId="48" xfId="0" applyNumberFormat="1" applyFont="1" applyFill="1" applyBorder="1" applyAlignment="1">
      <alignment horizontal="right"/>
    </xf>
    <xf numFmtId="0" fontId="15" fillId="0" borderId="11" xfId="0" applyFont="1" applyFill="1" applyBorder="1" applyAlignment="1"/>
    <xf numFmtId="4" fontId="5" fillId="0" borderId="26" xfId="0" applyNumberFormat="1" applyFont="1" applyFill="1" applyBorder="1" applyAlignment="1">
      <alignment horizontal="right"/>
    </xf>
    <xf numFmtId="0" fontId="27" fillId="0" borderId="3" xfId="0" applyFont="1" applyFill="1" applyBorder="1" applyAlignment="1">
      <alignment horizontal="right"/>
    </xf>
    <xf numFmtId="0" fontId="27" fillId="0" borderId="0" xfId="0" applyFont="1" applyFill="1" applyBorder="1" applyAlignment="1">
      <alignment horizontal="right"/>
    </xf>
    <xf numFmtId="4" fontId="13" fillId="0" borderId="49" xfId="0" applyNumberFormat="1" applyFont="1" applyFill="1" applyBorder="1" applyAlignment="1">
      <alignment horizontal="right"/>
    </xf>
    <xf numFmtId="0" fontId="15" fillId="0" borderId="39" xfId="0" applyFont="1" applyFill="1" applyBorder="1" applyAlignment="1"/>
    <xf numFmtId="4" fontId="13" fillId="0" borderId="48" xfId="0" applyNumberFormat="1" applyFont="1" applyBorder="1" applyAlignment="1">
      <alignment horizontal="right"/>
    </xf>
    <xf numFmtId="0" fontId="15" fillId="0" borderId="11" xfId="0" applyFont="1" applyBorder="1" applyAlignment="1"/>
    <xf numFmtId="4" fontId="5" fillId="0" borderId="26" xfId="0" applyNumberFormat="1" applyFont="1" applyBorder="1" applyAlignment="1">
      <alignment horizontal="right"/>
    </xf>
    <xf numFmtId="4" fontId="13" fillId="0" borderId="49" xfId="0" applyNumberFormat="1" applyFont="1" applyBorder="1" applyAlignment="1">
      <alignment horizontal="right"/>
    </xf>
    <xf numFmtId="0" fontId="15" fillId="0" borderId="39" xfId="0" applyFont="1" applyBorder="1" applyAlignment="1"/>
    <xf numFmtId="4" fontId="20" fillId="0" borderId="48" xfId="0" applyNumberFormat="1" applyFont="1" applyFill="1" applyBorder="1" applyAlignment="1">
      <alignment horizontal="right" vertical="center" wrapText="1"/>
    </xf>
    <xf numFmtId="0" fontId="28" fillId="0" borderId="11" xfId="0" applyFont="1" applyFill="1" applyBorder="1" applyAlignment="1">
      <alignment horizontal="center" vertical="center" wrapText="1"/>
    </xf>
    <xf numFmtId="0" fontId="28" fillId="0" borderId="11" xfId="0" applyFont="1" applyFill="1" applyBorder="1" applyAlignment="1">
      <alignment horizontal="left" vertical="center" wrapText="1"/>
    </xf>
    <xf numFmtId="0" fontId="12" fillId="0" borderId="0" xfId="0" applyFont="1" applyAlignment="1"/>
    <xf numFmtId="0" fontId="12" fillId="0" borderId="0" xfId="0" applyFont="1" applyAlignment="1" applyProtection="1"/>
    <xf numFmtId="10" fontId="23" fillId="0" borderId="1" xfId="0" applyNumberFormat="1" applyFont="1" applyFill="1" applyBorder="1" applyAlignment="1">
      <alignment horizontal="center" vertical="center" wrapText="1"/>
    </xf>
    <xf numFmtId="4" fontId="23" fillId="0" borderId="3" xfId="0" applyNumberFormat="1" applyFont="1" applyFill="1" applyBorder="1" applyAlignment="1" applyProtection="1">
      <alignment horizontal="right" vertical="center" wrapText="1"/>
      <protection locked="0"/>
    </xf>
    <xf numFmtId="4" fontId="23" fillId="0" borderId="19" xfId="0" applyNumberFormat="1" applyFont="1" applyFill="1" applyBorder="1" applyAlignment="1" applyProtection="1">
      <alignment horizontal="right" vertical="center" wrapText="1"/>
      <protection locked="0"/>
    </xf>
    <xf numFmtId="4" fontId="23" fillId="0" borderId="26" xfId="0" applyNumberFormat="1" applyFont="1" applyFill="1" applyBorder="1" applyAlignment="1" applyProtection="1">
      <alignment horizontal="right" vertical="center" wrapText="1"/>
      <protection locked="0"/>
    </xf>
    <xf numFmtId="0" fontId="34" fillId="0" borderId="3" xfId="0" applyFont="1" applyFill="1" applyBorder="1" applyAlignment="1">
      <alignment horizontal="center" vertical="center"/>
    </xf>
    <xf numFmtId="0" fontId="34" fillId="0" borderId="3" xfId="0" applyFont="1" applyFill="1" applyBorder="1" applyAlignment="1">
      <alignment horizontal="left" vertical="center" wrapText="1"/>
    </xf>
    <xf numFmtId="0" fontId="34" fillId="0" borderId="19" xfId="0" applyFont="1" applyFill="1" applyBorder="1" applyAlignment="1">
      <alignment horizontal="left" vertical="center"/>
    </xf>
    <xf numFmtId="0" fontId="34" fillId="0" borderId="9" xfId="0" quotePrefix="1" applyFont="1" applyFill="1" applyBorder="1" applyAlignment="1">
      <alignment horizontal="center" vertical="center"/>
    </xf>
    <xf numFmtId="4" fontId="14" fillId="0" borderId="19" xfId="0" applyNumberFormat="1" applyFont="1" applyFill="1" applyBorder="1" applyAlignment="1" applyProtection="1">
      <alignment horizontal="right" vertical="center" wrapText="1"/>
    </xf>
    <xf numFmtId="4" fontId="14" fillId="0" borderId="26" xfId="0" applyNumberFormat="1" applyFont="1" applyFill="1" applyBorder="1" applyAlignment="1" applyProtection="1">
      <alignment horizontal="right" vertical="center" wrapText="1"/>
    </xf>
    <xf numFmtId="4" fontId="23" fillId="0" borderId="3" xfId="0" applyNumberFormat="1" applyFont="1" applyFill="1" applyBorder="1" applyAlignment="1" applyProtection="1">
      <alignment horizontal="right" vertical="center" wrapText="1"/>
    </xf>
    <xf numFmtId="4" fontId="23" fillId="0" borderId="19" xfId="0" applyNumberFormat="1" applyFont="1" applyFill="1" applyBorder="1" applyAlignment="1" applyProtection="1">
      <alignment horizontal="right" vertical="center" wrapText="1"/>
    </xf>
    <xf numFmtId="4" fontId="23" fillId="0" borderId="26" xfId="0" applyNumberFormat="1" applyFont="1" applyFill="1" applyBorder="1" applyAlignment="1" applyProtection="1">
      <alignment horizontal="right" vertical="center" wrapText="1"/>
    </xf>
    <xf numFmtId="4" fontId="14" fillId="0" borderId="26" xfId="0" applyNumberFormat="1" applyFont="1" applyFill="1" applyBorder="1" applyAlignment="1">
      <alignment horizontal="right" vertical="center" wrapText="1"/>
    </xf>
    <xf numFmtId="0" fontId="28" fillId="0" borderId="3" xfId="0" applyFont="1" applyFill="1" applyBorder="1" applyAlignment="1">
      <alignment horizontal="center" vertical="center" wrapText="1"/>
    </xf>
    <xf numFmtId="4" fontId="14" fillId="0" borderId="49" xfId="0" applyNumberFormat="1" applyFont="1" applyFill="1" applyBorder="1" applyAlignment="1">
      <alignment horizontal="right" vertical="center" wrapText="1"/>
    </xf>
    <xf numFmtId="0" fontId="27" fillId="0" borderId="3" xfId="0" applyFont="1" applyFill="1" applyBorder="1" applyAlignment="1">
      <alignment horizontal="center" vertical="center" wrapText="1"/>
    </xf>
    <xf numFmtId="0" fontId="27" fillId="0" borderId="3" xfId="0" applyFont="1" applyFill="1" applyBorder="1" applyAlignment="1">
      <alignment horizontal="left" vertical="center" wrapText="1"/>
    </xf>
    <xf numFmtId="4" fontId="23" fillId="0" borderId="0" xfId="0" applyNumberFormat="1" applyFont="1" applyFill="1" applyBorder="1" applyAlignment="1" applyProtection="1">
      <alignment horizontal="right" vertical="center" wrapText="1"/>
      <protection locked="0"/>
    </xf>
    <xf numFmtId="0" fontId="34" fillId="0" borderId="22" xfId="0" quotePrefix="1" applyFont="1" applyFill="1" applyBorder="1" applyAlignment="1">
      <alignment horizontal="center" vertical="center"/>
    </xf>
    <xf numFmtId="4" fontId="14" fillId="0" borderId="0" xfId="0" applyNumberFormat="1" applyFont="1" applyFill="1" applyBorder="1" applyAlignment="1" applyProtection="1">
      <alignment horizontal="right" vertical="center" wrapText="1"/>
    </xf>
    <xf numFmtId="0" fontId="34" fillId="0" borderId="19" xfId="0" applyFont="1" applyFill="1" applyBorder="1" applyAlignment="1">
      <alignment horizontal="right" vertical="center"/>
    </xf>
    <xf numFmtId="0" fontId="28" fillId="0" borderId="19" xfId="0" applyFont="1" applyFill="1" applyBorder="1" applyAlignment="1">
      <alignment horizontal="right" vertical="center"/>
    </xf>
    <xf numFmtId="4" fontId="26" fillId="0" borderId="1" xfId="0" quotePrefix="1" applyNumberFormat="1" applyFont="1" applyBorder="1" applyAlignment="1" applyProtection="1">
      <alignment horizontal="center" vertical="center"/>
    </xf>
    <xf numFmtId="4" fontId="26" fillId="0" borderId="3" xfId="0" quotePrefix="1" applyNumberFormat="1" applyFont="1" applyBorder="1" applyAlignment="1" applyProtection="1">
      <alignment horizontal="center" vertical="center"/>
    </xf>
    <xf numFmtId="4" fontId="23" fillId="0" borderId="19" xfId="0" applyNumberFormat="1" applyFont="1" applyFill="1" applyBorder="1" applyAlignment="1" applyProtection="1">
      <alignment horizontal="center" vertical="center" wrapText="1"/>
    </xf>
    <xf numFmtId="4" fontId="26" fillId="0" borderId="3" xfId="0" applyNumberFormat="1" applyFont="1" applyBorder="1" applyAlignment="1" applyProtection="1">
      <alignment horizontal="right" vertical="center"/>
      <protection locked="0"/>
    </xf>
    <xf numFmtId="0" fontId="29" fillId="0" borderId="3" xfId="0" applyFont="1" applyFill="1" applyBorder="1" applyAlignment="1">
      <alignment horizontal="center" vertical="center"/>
    </xf>
    <xf numFmtId="0" fontId="29" fillId="0" borderId="19" xfId="0" applyFont="1" applyFill="1" applyBorder="1" applyAlignment="1">
      <alignment horizontal="right" vertical="center"/>
    </xf>
    <xf numFmtId="0" fontId="33" fillId="0" borderId="3" xfId="0" applyFont="1" applyFill="1" applyBorder="1" applyAlignment="1">
      <alignment horizontal="center" vertical="center"/>
    </xf>
    <xf numFmtId="0" fontId="33" fillId="0" borderId="3" xfId="0" applyFont="1" applyFill="1" applyBorder="1" applyAlignment="1">
      <alignment horizontal="left" vertical="center" wrapText="1"/>
    </xf>
    <xf numFmtId="0" fontId="33" fillId="0" borderId="19" xfId="0" applyFont="1" applyFill="1" applyBorder="1" applyAlignment="1">
      <alignment horizontal="right" vertical="center"/>
    </xf>
    <xf numFmtId="0" fontId="15" fillId="0" borderId="3" xfId="0" applyFont="1" applyFill="1" applyBorder="1" applyAlignment="1">
      <alignment horizontal="center" vertical="center"/>
    </xf>
    <xf numFmtId="0" fontId="15" fillId="0" borderId="3" xfId="0" applyFont="1" applyFill="1" applyBorder="1" applyAlignment="1">
      <alignment horizontal="left" vertical="center" wrapText="1"/>
    </xf>
    <xf numFmtId="0" fontId="15" fillId="0" borderId="19" xfId="0" applyFont="1" applyFill="1" applyBorder="1" applyAlignment="1">
      <alignment horizontal="right" vertical="center"/>
    </xf>
    <xf numFmtId="0" fontId="29" fillId="0" borderId="19" xfId="0" applyFont="1" applyFill="1" applyBorder="1" applyAlignment="1">
      <alignment vertical="center"/>
    </xf>
    <xf numFmtId="0" fontId="15" fillId="0" borderId="3" xfId="0" applyFont="1" applyBorder="1" applyAlignment="1">
      <alignment horizontal="center" vertical="center"/>
    </xf>
    <xf numFmtId="0" fontId="15" fillId="0" borderId="3" xfId="0" applyFont="1" applyBorder="1" applyAlignment="1">
      <alignment horizontal="left" vertical="center" wrapText="1"/>
    </xf>
    <xf numFmtId="0" fontId="15" fillId="0" borderId="19" xfId="0" applyFont="1" applyBorder="1" applyAlignment="1">
      <alignment vertical="center"/>
    </xf>
    <xf numFmtId="0" fontId="34" fillId="0" borderId="3" xfId="0" applyFont="1" applyFill="1" applyBorder="1" applyAlignment="1">
      <alignment horizontal="center" vertical="center" wrapText="1"/>
    </xf>
    <xf numFmtId="0" fontId="34" fillId="0" borderId="19" xfId="0" applyFont="1" applyFill="1" applyBorder="1" applyAlignment="1">
      <alignment horizontal="left" vertical="center" wrapText="1"/>
    </xf>
    <xf numFmtId="0" fontId="28" fillId="0" borderId="19" xfId="0" applyFont="1" applyFill="1" applyBorder="1" applyAlignment="1">
      <alignment horizontal="left" vertical="center" wrapText="1"/>
    </xf>
    <xf numFmtId="0" fontId="28" fillId="0" borderId="19" xfId="0" applyFont="1" applyFill="1" applyBorder="1" applyAlignment="1">
      <alignment horizontal="center" vertical="center"/>
    </xf>
    <xf numFmtId="4" fontId="26" fillId="0" borderId="0" xfId="0" applyNumberFormat="1" applyFont="1" applyBorder="1" applyAlignment="1" applyProtection="1">
      <alignment horizontal="right" vertical="center"/>
      <protection locked="0"/>
    </xf>
    <xf numFmtId="0" fontId="33" fillId="0" borderId="9" xfId="0" applyFont="1" applyBorder="1" applyAlignment="1">
      <alignment vertical="center"/>
    </xf>
    <xf numFmtId="4" fontId="13" fillId="0" borderId="0" xfId="0" applyNumberFormat="1" applyFont="1" applyBorder="1" applyAlignment="1" applyProtection="1">
      <alignment horizontal="right" vertical="center"/>
    </xf>
    <xf numFmtId="10" fontId="23" fillId="0" borderId="1" xfId="0" quotePrefix="1" applyNumberFormat="1" applyFont="1" applyFill="1" applyBorder="1" applyAlignment="1" applyProtection="1">
      <alignment horizontal="center" vertical="center" wrapText="1"/>
    </xf>
    <xf numFmtId="4" fontId="23" fillId="0" borderId="3" xfId="0" quotePrefix="1" applyNumberFormat="1" applyFont="1" applyFill="1" applyBorder="1" applyAlignment="1" applyProtection="1">
      <alignment horizontal="center" vertical="center" wrapText="1"/>
    </xf>
    <xf numFmtId="0" fontId="34" fillId="0" borderId="9" xfId="0" quotePrefix="1" applyFont="1" applyFill="1" applyBorder="1" applyAlignment="1">
      <alignment horizontal="center" vertical="center" wrapText="1"/>
    </xf>
    <xf numFmtId="4" fontId="13" fillId="0" borderId="3" xfId="0" applyNumberFormat="1" applyFont="1" applyBorder="1" applyAlignment="1" applyProtection="1">
      <alignment horizontal="right" vertical="center"/>
    </xf>
    <xf numFmtId="0" fontId="35" fillId="0" borderId="0" xfId="33" applyFont="1" applyFill="1" applyBorder="1" applyProtection="1"/>
    <xf numFmtId="0" fontId="34" fillId="0" borderId="19" xfId="0" applyFont="1" applyFill="1" applyBorder="1" applyAlignment="1">
      <alignment horizontal="right" vertical="center" wrapText="1"/>
    </xf>
    <xf numFmtId="0" fontId="28" fillId="0" borderId="19" xfId="0" applyFont="1" applyFill="1" applyBorder="1" applyAlignment="1">
      <alignment horizontal="right" vertical="center" wrapText="1"/>
    </xf>
    <xf numFmtId="10" fontId="23" fillId="0" borderId="1" xfId="0" applyNumberFormat="1" applyFont="1" applyFill="1" applyBorder="1" applyAlignment="1" applyProtection="1">
      <alignment horizontal="center" vertical="center" wrapText="1"/>
    </xf>
    <xf numFmtId="0" fontId="29" fillId="0" borderId="3" xfId="0" applyFont="1" applyFill="1" applyBorder="1" applyAlignment="1">
      <alignment horizontal="center" vertical="center" wrapText="1"/>
    </xf>
    <xf numFmtId="0" fontId="29" fillId="0" borderId="19" xfId="0" applyFont="1" applyFill="1" applyBorder="1" applyAlignment="1">
      <alignment horizontal="right" vertical="center" wrapText="1"/>
    </xf>
    <xf numFmtId="0" fontId="28" fillId="0" borderId="19" xfId="0" applyFont="1" applyFill="1" applyBorder="1" applyAlignment="1">
      <alignment vertical="center" wrapText="1"/>
    </xf>
    <xf numFmtId="0" fontId="0" fillId="0" borderId="39" xfId="0" applyFont="1" applyBorder="1" applyAlignment="1">
      <alignment horizontal="center" vertical="center"/>
    </xf>
    <xf numFmtId="0" fontId="0" fillId="0" borderId="39" xfId="0" applyFont="1" applyBorder="1" applyAlignment="1">
      <alignment horizontal="left" vertical="center" wrapText="1"/>
    </xf>
    <xf numFmtId="0" fontId="0" fillId="0" borderId="40" xfId="0" applyFont="1" applyBorder="1" applyAlignment="1">
      <alignment vertical="center"/>
    </xf>
    <xf numFmtId="0" fontId="22" fillId="0" borderId="0" xfId="0" quotePrefix="1" applyFont="1" applyAlignment="1" applyProtection="1">
      <alignment horizontal="left" vertical="center"/>
    </xf>
    <xf numFmtId="0" fontId="26" fillId="0" borderId="0" xfId="0" quotePrefix="1" applyFont="1" applyAlignment="1" applyProtection="1"/>
    <xf numFmtId="0" fontId="13" fillId="0" borderId="0" xfId="0" applyFont="1" applyFill="1" applyAlignment="1">
      <alignment wrapText="1"/>
    </xf>
    <xf numFmtId="0" fontId="14" fillId="0" borderId="0" xfId="0" applyFont="1" applyFill="1" applyAlignment="1">
      <alignment vertical="center" wrapText="1"/>
    </xf>
    <xf numFmtId="4" fontId="1" fillId="0" borderId="27" xfId="0" applyNumberFormat="1" applyFont="1" applyFill="1" applyBorder="1" applyAlignment="1" applyProtection="1">
      <alignment horizontal="right"/>
    </xf>
    <xf numFmtId="0" fontId="0" fillId="0" borderId="0" xfId="0" applyFont="1" applyFill="1" applyBorder="1" applyAlignment="1" applyProtection="1"/>
    <xf numFmtId="0" fontId="0" fillId="0" borderId="3" xfId="0" applyFont="1" applyFill="1" applyBorder="1" applyAlignment="1" applyProtection="1">
      <alignment horizontal="center"/>
    </xf>
    <xf numFmtId="0" fontId="12" fillId="0" borderId="9" xfId="0" applyFont="1" applyFill="1" applyBorder="1" applyAlignment="1" applyProtection="1">
      <alignment wrapText="1"/>
    </xf>
    <xf numFmtId="4" fontId="13" fillId="0" borderId="42" xfId="0" applyNumberFormat="1" applyFont="1" applyFill="1" applyBorder="1" applyAlignment="1" applyProtection="1">
      <alignment horizontal="right"/>
    </xf>
    <xf numFmtId="4" fontId="13" fillId="0" borderId="3" xfId="0" applyNumberFormat="1" applyFont="1" applyFill="1" applyBorder="1" applyAlignment="1" applyProtection="1">
      <alignment horizontal="right"/>
    </xf>
    <xf numFmtId="4" fontId="13" fillId="0" borderId="22" xfId="0" applyNumberFormat="1" applyFont="1" applyFill="1" applyBorder="1" applyAlignment="1" applyProtection="1">
      <alignment horizontal="right"/>
    </xf>
    <xf numFmtId="0" fontId="13" fillId="0" borderId="3" xfId="0" applyFont="1" applyFill="1" applyBorder="1" applyAlignment="1" applyProtection="1">
      <alignment horizontal="left"/>
    </xf>
    <xf numFmtId="0" fontId="4" fillId="0" borderId="22" xfId="0" quotePrefix="1" applyFont="1" applyFill="1" applyBorder="1" applyAlignment="1" applyProtection="1">
      <alignment horizontal="center"/>
    </xf>
    <xf numFmtId="0" fontId="14" fillId="0" borderId="3" xfId="0" applyFont="1" applyFill="1" applyBorder="1" applyAlignment="1" applyProtection="1">
      <alignment horizontal="left" wrapText="1"/>
    </xf>
    <xf numFmtId="0" fontId="14" fillId="0" borderId="3" xfId="0" applyFont="1" applyFill="1" applyBorder="1" applyAlignment="1" applyProtection="1">
      <alignment horizontal="left"/>
    </xf>
    <xf numFmtId="0" fontId="4" fillId="0" borderId="31" xfId="0" quotePrefix="1" applyFont="1" applyFill="1" applyBorder="1" applyAlignment="1" applyProtection="1">
      <alignment horizontal="center"/>
    </xf>
    <xf numFmtId="0" fontId="4" fillId="0" borderId="22" xfId="0" applyFont="1" applyFill="1" applyBorder="1" applyAlignment="1" applyProtection="1">
      <alignment horizontal="center"/>
    </xf>
    <xf numFmtId="0" fontId="14" fillId="0" borderId="0" xfId="0" applyFont="1" applyFill="1" applyBorder="1" applyAlignment="1" applyProtection="1">
      <alignment horizontal="left" wrapText="1"/>
    </xf>
    <xf numFmtId="4" fontId="13" fillId="0" borderId="19" xfId="0" applyNumberFormat="1" applyFont="1" applyBorder="1" applyAlignment="1" applyProtection="1">
      <alignment horizontal="right" vertical="center"/>
    </xf>
    <xf numFmtId="0" fontId="4" fillId="0" borderId="26" xfId="0" applyFont="1" applyFill="1" applyBorder="1" applyAlignment="1" applyProtection="1">
      <alignment horizontal="left" wrapText="1"/>
    </xf>
    <xf numFmtId="0" fontId="4" fillId="0" borderId="0" xfId="0" applyFont="1" applyFill="1" applyBorder="1" applyAlignment="1" applyProtection="1">
      <alignment horizontal="left" wrapText="1"/>
    </xf>
    <xf numFmtId="0" fontId="0" fillId="0" borderId="0" xfId="0" applyFont="1" applyAlignment="1">
      <alignment horizontal="center" vertical="center"/>
    </xf>
    <xf numFmtId="0" fontId="13" fillId="0" borderId="0" xfId="0" applyFont="1" applyBorder="1" applyAlignment="1">
      <alignment horizontal="center" vertical="center"/>
    </xf>
    <xf numFmtId="0" fontId="5" fillId="0" borderId="6" xfId="0" applyFont="1" applyBorder="1" applyAlignment="1">
      <alignment horizontal="center" vertical="center" wrapText="1"/>
    </xf>
    <xf numFmtId="0" fontId="5" fillId="0" borderId="18" xfId="0" applyFont="1" applyBorder="1" applyAlignment="1">
      <alignment horizontal="center" vertical="center" wrapText="1"/>
    </xf>
    <xf numFmtId="0" fontId="22" fillId="0" borderId="0" xfId="0" applyFont="1" applyAlignment="1"/>
    <xf numFmtId="0" fontId="0" fillId="0" borderId="10" xfId="0" applyFont="1" applyBorder="1" applyAlignment="1"/>
    <xf numFmtId="0" fontId="0" fillId="0" borderId="5" xfId="0" applyFont="1" applyBorder="1" applyAlignment="1"/>
    <xf numFmtId="0" fontId="0" fillId="0" borderId="11" xfId="0" applyFont="1" applyBorder="1" applyAlignment="1">
      <alignment horizontal="center" vertical="center"/>
    </xf>
    <xf numFmtId="0" fontId="0" fillId="0" borderId="0" xfId="0" applyFont="1" applyAlignment="1">
      <alignment horizontal="center" vertical="center"/>
    </xf>
    <xf numFmtId="4" fontId="13" fillId="0" borderId="3" xfId="0" quotePrefix="1" applyNumberFormat="1" applyFont="1" applyBorder="1" applyAlignment="1" applyProtection="1">
      <alignment horizontal="right" vertical="center"/>
    </xf>
    <xf numFmtId="0" fontId="14" fillId="0" borderId="0" xfId="0" applyFont="1" applyFill="1" applyAlignment="1">
      <alignment vertical="center" wrapText="1"/>
    </xf>
    <xf numFmtId="0" fontId="13" fillId="0" borderId="0" xfId="0" applyFont="1" applyFill="1" applyAlignment="1">
      <alignment wrapText="1"/>
    </xf>
    <xf numFmtId="4" fontId="1" fillId="0" borderId="28" xfId="0" applyNumberFormat="1" applyFont="1" applyFill="1" applyBorder="1" applyAlignment="1" applyProtection="1">
      <alignment horizontal="right"/>
    </xf>
    <xf numFmtId="0" fontId="4" fillId="0" borderId="13" xfId="0" applyFont="1" applyFill="1" applyBorder="1" applyAlignment="1"/>
    <xf numFmtId="10" fontId="20" fillId="0" borderId="20" xfId="0" applyNumberFormat="1" applyFont="1" applyFill="1" applyBorder="1" applyAlignment="1">
      <alignment horizontal="center" vertical="center" wrapText="1"/>
    </xf>
    <xf numFmtId="10" fontId="49" fillId="0" borderId="1" xfId="0" applyNumberFormat="1" applyFont="1" applyFill="1" applyBorder="1" applyAlignment="1">
      <alignment horizontal="center" vertical="center" wrapText="1"/>
    </xf>
    <xf numFmtId="4" fontId="49" fillId="0" borderId="3" xfId="0" quotePrefix="1" applyNumberFormat="1" applyFont="1" applyBorder="1" applyAlignment="1" applyProtection="1">
      <alignment horizontal="right" vertical="center"/>
    </xf>
    <xf numFmtId="10" fontId="49" fillId="0" borderId="1" xfId="0" applyNumberFormat="1" applyFont="1" applyFill="1" applyBorder="1" applyAlignment="1" applyProtection="1">
      <alignment horizontal="center" vertical="center" wrapText="1"/>
    </xf>
    <xf numFmtId="4" fontId="49" fillId="0" borderId="3" xfId="0" applyNumberFormat="1" applyFont="1" applyFill="1" applyBorder="1" applyAlignment="1" applyProtection="1">
      <alignment horizontal="right" vertical="center" wrapText="1"/>
    </xf>
    <xf numFmtId="4" fontId="49" fillId="0" borderId="19" xfId="0" applyNumberFormat="1" applyFont="1" applyFill="1" applyBorder="1" applyAlignment="1" applyProtection="1">
      <alignment horizontal="right" vertical="center" wrapText="1"/>
    </xf>
    <xf numFmtId="4" fontId="49" fillId="0" borderId="3" xfId="0" applyNumberFormat="1" applyFont="1" applyFill="1" applyBorder="1" applyAlignment="1">
      <alignment horizontal="right" vertical="center" wrapText="1"/>
    </xf>
    <xf numFmtId="4" fontId="49" fillId="0" borderId="19" xfId="0" applyNumberFormat="1" applyFont="1" applyFill="1" applyBorder="1" applyAlignment="1">
      <alignment horizontal="right" vertical="center" wrapText="1"/>
    </xf>
    <xf numFmtId="0" fontId="0" fillId="0" borderId="0" xfId="0" applyFont="1" applyAlignment="1">
      <alignment vertical="center"/>
    </xf>
    <xf numFmtId="0" fontId="0" fillId="0" borderId="0" xfId="0" applyFont="1" applyAlignment="1"/>
    <xf numFmtId="0" fontId="4" fillId="0" borderId="0" xfId="0" applyFont="1" applyFill="1" applyBorder="1" applyAlignment="1">
      <alignment horizontal="right"/>
    </xf>
    <xf numFmtId="0" fontId="3" fillId="0" borderId="0" xfId="34" applyProtection="1"/>
    <xf numFmtId="0" fontId="37" fillId="0" borderId="0" xfId="34" applyFont="1" applyProtection="1"/>
    <xf numFmtId="0" fontId="37" fillId="0" borderId="0" xfId="34" applyFont="1" applyAlignment="1" applyProtection="1">
      <alignment vertical="center"/>
    </xf>
    <xf numFmtId="0" fontId="4" fillId="0" borderId="0" xfId="34" applyFont="1" applyProtection="1"/>
    <xf numFmtId="0" fontId="38" fillId="0" borderId="0" xfId="0" applyFont="1" applyBorder="1" applyAlignment="1" applyProtection="1">
      <alignment horizontal="left" vertical="center" wrapText="1"/>
    </xf>
    <xf numFmtId="0" fontId="39" fillId="0" borderId="0" xfId="0" applyFont="1" applyBorder="1" applyAlignment="1" applyProtection="1"/>
    <xf numFmtId="0" fontId="3" fillId="0" borderId="0" xfId="34" applyAlignment="1" applyProtection="1">
      <alignment vertical="center"/>
    </xf>
    <xf numFmtId="0" fontId="50" fillId="0" borderId="0" xfId="34" applyFont="1" applyBorder="1" applyAlignment="1" applyProtection="1">
      <alignment horizontal="center" vertical="center" wrapText="1"/>
    </xf>
    <xf numFmtId="0" fontId="51" fillId="0" borderId="0" xfId="34" quotePrefix="1" applyFont="1" applyProtection="1"/>
    <xf numFmtId="0" fontId="52" fillId="0" borderId="0" xfId="0" applyFont="1" applyAlignment="1"/>
    <xf numFmtId="0" fontId="13" fillId="0" borderId="0" xfId="0" applyFont="1" applyAlignment="1"/>
    <xf numFmtId="4" fontId="21" fillId="0" borderId="0" xfId="0" applyNumberFormat="1" applyFont="1" applyFill="1" applyBorder="1" applyAlignment="1" applyProtection="1">
      <alignment horizontal="right" wrapText="1"/>
    </xf>
    <xf numFmtId="0" fontId="5" fillId="0" borderId="0" xfId="0" applyFont="1" applyBorder="1" applyAlignment="1" applyProtection="1">
      <alignment horizontal="right" vertical="center"/>
    </xf>
    <xf numFmtId="4" fontId="21" fillId="0" borderId="33" xfId="0" applyNumberFormat="1" applyFont="1" applyFill="1" applyBorder="1" applyAlignment="1" applyProtection="1">
      <alignment horizontal="right" wrapText="1"/>
    </xf>
    <xf numFmtId="4" fontId="21" fillId="0" borderId="31" xfId="0" applyNumberFormat="1" applyFont="1" applyFill="1" applyBorder="1" applyAlignment="1" applyProtection="1">
      <alignment horizontal="right" wrapText="1"/>
    </xf>
    <xf numFmtId="4" fontId="21" fillId="0" borderId="20" xfId="0" applyNumberFormat="1" applyFont="1" applyFill="1" applyBorder="1" applyAlignment="1" applyProtection="1">
      <alignment horizontal="right" wrapText="1"/>
    </xf>
    <xf numFmtId="4" fontId="21" fillId="0" borderId="11" xfId="0" applyNumberFormat="1" applyFont="1" applyFill="1" applyBorder="1" applyAlignment="1" applyProtection="1">
      <alignment horizontal="right" wrapText="1"/>
    </xf>
    <xf numFmtId="4" fontId="21" fillId="0" borderId="10" xfId="0" applyNumberFormat="1" applyFont="1" applyFill="1" applyBorder="1" applyAlignment="1" applyProtection="1">
      <alignment horizontal="right" wrapText="1"/>
    </xf>
    <xf numFmtId="4" fontId="21" fillId="0" borderId="44" xfId="0" applyNumberFormat="1" applyFont="1" applyFill="1" applyBorder="1" applyAlignment="1" applyProtection="1">
      <alignment horizontal="right" wrapText="1"/>
    </xf>
    <xf numFmtId="4" fontId="21" fillId="0" borderId="50" xfId="0" applyNumberFormat="1" applyFont="1" applyFill="1" applyBorder="1" applyAlignment="1" applyProtection="1">
      <alignment horizontal="right" wrapText="1"/>
    </xf>
    <xf numFmtId="4" fontId="21" fillId="0" borderId="43" xfId="0" applyNumberFormat="1" applyFont="1" applyFill="1" applyBorder="1" applyAlignment="1" applyProtection="1">
      <alignment horizontal="right" wrapText="1"/>
    </xf>
    <xf numFmtId="4" fontId="21" fillId="0" borderId="37" xfId="0" applyNumberFormat="1" applyFont="1" applyFill="1" applyBorder="1" applyAlignment="1" applyProtection="1">
      <alignment horizontal="right" wrapText="1"/>
    </xf>
    <xf numFmtId="0" fontId="52" fillId="0" borderId="0" xfId="0" quotePrefix="1" applyFont="1" applyAlignment="1"/>
    <xf numFmtId="4" fontId="21" fillId="0" borderId="51" xfId="0" applyNumberFormat="1" applyFont="1" applyFill="1" applyBorder="1" applyAlignment="1" applyProtection="1">
      <alignment horizontal="right" wrapText="1"/>
    </xf>
    <xf numFmtId="4" fontId="13" fillId="0" borderId="11" xfId="0" applyNumberFormat="1" applyFont="1" applyFill="1" applyBorder="1" applyAlignment="1" applyProtection="1">
      <alignment horizontal="right"/>
      <protection locked="0"/>
    </xf>
    <xf numFmtId="4" fontId="13" fillId="0" borderId="31" xfId="0" applyNumberFormat="1" applyFont="1" applyFill="1" applyBorder="1" applyAlignment="1" applyProtection="1">
      <alignment horizontal="right"/>
      <protection locked="0"/>
    </xf>
    <xf numFmtId="4" fontId="13" fillId="0" borderId="29" xfId="0" applyNumberFormat="1" applyFont="1" applyFill="1" applyBorder="1" applyAlignment="1" applyProtection="1">
      <alignment horizontal="right"/>
    </xf>
    <xf numFmtId="4" fontId="13" fillId="0" borderId="39" xfId="0" applyNumberFormat="1" applyFont="1" applyFill="1" applyBorder="1" applyAlignment="1" applyProtection="1">
      <alignment horizontal="right"/>
    </xf>
    <xf numFmtId="4" fontId="13" fillId="0" borderId="9" xfId="0" applyNumberFormat="1" applyFont="1" applyFill="1" applyBorder="1" applyAlignment="1" applyProtection="1">
      <alignment horizontal="right"/>
    </xf>
    <xf numFmtId="0" fontId="26" fillId="0" borderId="34" xfId="0" applyFont="1" applyBorder="1" applyAlignment="1" applyProtection="1">
      <alignment horizontal="center" vertical="center" wrapText="1"/>
    </xf>
    <xf numFmtId="0" fontId="26" fillId="0" borderId="36" xfId="0" applyFont="1" applyBorder="1" applyAlignment="1" applyProtection="1">
      <alignment horizontal="center" vertical="center" wrapText="1"/>
    </xf>
    <xf numFmtId="0" fontId="26" fillId="0" borderId="33" xfId="0" applyFont="1" applyBorder="1" applyAlignment="1" applyProtection="1">
      <alignment horizontal="center" vertical="center"/>
    </xf>
    <xf numFmtId="0" fontId="26" fillId="0" borderId="31" xfId="0" applyFont="1" applyBorder="1" applyAlignment="1" applyProtection="1">
      <alignment horizontal="center" vertical="center"/>
    </xf>
    <xf numFmtId="0" fontId="26" fillId="0" borderId="5" xfId="0" applyFont="1" applyBorder="1" applyAlignment="1" applyProtection="1">
      <alignment horizontal="center" vertical="center"/>
    </xf>
    <xf numFmtId="0" fontId="13" fillId="0" borderId="33" xfId="0" applyFont="1" applyBorder="1" applyAlignment="1" applyProtection="1">
      <alignment horizontal="left" vertical="center"/>
    </xf>
    <xf numFmtId="0" fontId="52" fillId="0" borderId="9" xfId="0" quotePrefix="1" applyFont="1" applyBorder="1" applyAlignment="1"/>
    <xf numFmtId="0" fontId="5" fillId="0" borderId="41" xfId="0" applyFont="1" applyFill="1" applyBorder="1" applyAlignment="1" applyProtection="1">
      <alignment horizontal="center" vertical="center" wrapText="1"/>
    </xf>
    <xf numFmtId="0" fontId="5" fillId="0" borderId="52" xfId="0" applyFont="1" applyFill="1" applyBorder="1" applyAlignment="1" applyProtection="1">
      <alignment horizontal="center" vertical="center" wrapText="1"/>
    </xf>
    <xf numFmtId="0" fontId="5" fillId="0" borderId="53" xfId="0" applyFont="1" applyFill="1" applyBorder="1" applyAlignment="1" applyProtection="1">
      <alignment horizontal="center" vertical="center" wrapText="1"/>
    </xf>
    <xf numFmtId="0" fontId="5" fillId="0" borderId="54" xfId="0" applyFont="1" applyFill="1" applyBorder="1" applyAlignment="1" applyProtection="1">
      <alignment horizontal="center" vertical="center" wrapText="1"/>
    </xf>
    <xf numFmtId="0" fontId="12" fillId="0" borderId="0" xfId="0" applyFont="1" applyAlignment="1">
      <alignment vertical="center" wrapText="1"/>
    </xf>
    <xf numFmtId="0" fontId="52" fillId="0" borderId="0" xfId="0" applyFont="1" applyAlignment="1">
      <alignment vertical="center" wrapText="1"/>
    </xf>
    <xf numFmtId="0" fontId="13" fillId="0" borderId="0" xfId="0" applyFont="1" applyAlignment="1" applyProtection="1"/>
    <xf numFmtId="2" fontId="5" fillId="0" borderId="0" xfId="0" applyNumberFormat="1" applyFont="1" applyBorder="1" applyAlignment="1">
      <alignment horizontal="right" vertical="center"/>
    </xf>
    <xf numFmtId="0" fontId="5" fillId="0" borderId="0" xfId="0" applyFont="1" applyBorder="1" applyAlignment="1" applyProtection="1">
      <alignment horizontal="left" vertical="center" wrapText="1"/>
    </xf>
    <xf numFmtId="0" fontId="13" fillId="0" borderId="1" xfId="0" applyFont="1" applyBorder="1" applyAlignment="1" applyProtection="1">
      <alignment horizontal="left" vertical="center" wrapText="1"/>
      <protection locked="0"/>
    </xf>
    <xf numFmtId="0" fontId="13" fillId="0" borderId="29" xfId="0" applyFont="1" applyBorder="1" applyAlignment="1" applyProtection="1">
      <alignment horizontal="left" vertical="center" wrapText="1"/>
      <protection locked="0"/>
    </xf>
    <xf numFmtId="2" fontId="13" fillId="0" borderId="21" xfId="0" applyNumberFormat="1" applyFont="1" applyBorder="1" applyAlignment="1" applyProtection="1">
      <alignment horizontal="left" vertical="center"/>
    </xf>
    <xf numFmtId="2" fontId="13" fillId="0" borderId="50" xfId="0" applyNumberFormat="1" applyFont="1" applyBorder="1" applyAlignment="1" applyProtection="1">
      <alignment horizontal="left" vertical="center"/>
    </xf>
    <xf numFmtId="2" fontId="13" fillId="0" borderId="43" xfId="0" applyNumberFormat="1" applyFont="1" applyBorder="1" applyAlignment="1" applyProtection="1">
      <alignment horizontal="left" vertical="center"/>
    </xf>
    <xf numFmtId="2" fontId="13" fillId="0" borderId="55" xfId="0" applyNumberFormat="1" applyFont="1" applyBorder="1" applyAlignment="1" applyProtection="1">
      <alignment horizontal="left" vertical="center"/>
    </xf>
    <xf numFmtId="0" fontId="26" fillId="0" borderId="36" xfId="0" applyFont="1" applyBorder="1" applyAlignment="1" applyProtection="1">
      <alignment horizontal="center" vertical="center"/>
    </xf>
    <xf numFmtId="0" fontId="20" fillId="0" borderId="53" xfId="0" applyFont="1" applyBorder="1" applyAlignment="1" applyProtection="1">
      <alignment horizontal="center" vertical="center" wrapText="1"/>
    </xf>
    <xf numFmtId="0" fontId="13" fillId="0" borderId="0" xfId="0" applyFont="1" applyBorder="1" applyAlignment="1" applyProtection="1">
      <alignment horizontal="center" vertical="center"/>
    </xf>
    <xf numFmtId="2" fontId="22" fillId="0" borderId="0" xfId="0" applyNumberFormat="1" applyFont="1" applyBorder="1" applyAlignment="1" applyProtection="1">
      <alignment horizontal="right" vertical="center"/>
    </xf>
    <xf numFmtId="0" fontId="13" fillId="0" borderId="0" xfId="0" applyFont="1" applyBorder="1" applyAlignment="1" applyProtection="1"/>
    <xf numFmtId="0" fontId="13" fillId="0" borderId="9" xfId="0" applyFont="1" applyBorder="1" applyAlignment="1" applyProtection="1">
      <alignment horizontal="center" vertical="center"/>
    </xf>
    <xf numFmtId="0" fontId="13" fillId="0" borderId="56" xfId="0" applyFont="1" applyBorder="1" applyAlignment="1" applyProtection="1"/>
    <xf numFmtId="0" fontId="13" fillId="0" borderId="57" xfId="0" applyFont="1" applyBorder="1" applyAlignment="1">
      <alignment horizontal="center" vertical="center"/>
    </xf>
    <xf numFmtId="0" fontId="13" fillId="0" borderId="58" xfId="0" applyFont="1" applyBorder="1" applyAlignment="1" applyProtection="1"/>
    <xf numFmtId="0" fontId="13" fillId="0" borderId="30" xfId="0" applyFont="1" applyBorder="1" applyAlignment="1" applyProtection="1"/>
    <xf numFmtId="0" fontId="26" fillId="0" borderId="34" xfId="0" applyFont="1" applyBorder="1" applyAlignment="1" applyProtection="1">
      <alignment horizontal="center" vertical="center"/>
    </xf>
    <xf numFmtId="0" fontId="13" fillId="0" borderId="36" xfId="0" applyFont="1" applyBorder="1" applyAlignment="1" applyProtection="1">
      <alignment vertical="center"/>
    </xf>
    <xf numFmtId="0" fontId="13" fillId="0" borderId="33" xfId="0" applyFont="1" applyBorder="1" applyAlignment="1" applyProtection="1">
      <alignment vertical="center"/>
    </xf>
    <xf numFmtId="0" fontId="5" fillId="0" borderId="54" xfId="0" applyFont="1" applyBorder="1" applyAlignment="1" applyProtection="1">
      <alignment horizontal="center" vertical="center" wrapText="1"/>
    </xf>
    <xf numFmtId="0" fontId="20" fillId="0" borderId="41" xfId="0" applyFont="1" applyBorder="1" applyAlignment="1" applyProtection="1">
      <alignment horizontal="center" vertical="center" wrapText="1"/>
    </xf>
    <xf numFmtId="0" fontId="5" fillId="0" borderId="53" xfId="0" applyFont="1" applyBorder="1" applyAlignment="1" applyProtection="1">
      <alignment horizontal="center" vertical="center" wrapText="1"/>
    </xf>
    <xf numFmtId="4" fontId="43" fillId="0" borderId="20" xfId="0" applyNumberFormat="1" applyFont="1" applyBorder="1" applyAlignment="1">
      <alignment horizontal="right"/>
    </xf>
    <xf numFmtId="4" fontId="43" fillId="0" borderId="11" xfId="0" applyNumberFormat="1" applyFont="1" applyBorder="1" applyAlignment="1">
      <alignment horizontal="right"/>
    </xf>
    <xf numFmtId="4" fontId="43" fillId="0" borderId="1" xfId="0" applyNumberFormat="1" applyFont="1" applyBorder="1" applyAlignment="1" applyProtection="1">
      <alignment horizontal="right"/>
      <protection locked="0"/>
    </xf>
    <xf numFmtId="4" fontId="43" fillId="0" borderId="3" xfId="0" applyNumberFormat="1" applyFont="1" applyBorder="1" applyAlignment="1" applyProtection="1">
      <alignment horizontal="right"/>
      <protection locked="0"/>
    </xf>
    <xf numFmtId="0" fontId="0" fillId="0" borderId="3" xfId="0" applyFont="1" applyBorder="1" applyAlignment="1">
      <alignment horizontal="center" vertical="center" wrapText="1"/>
    </xf>
    <xf numFmtId="4" fontId="43" fillId="0" borderId="1" xfId="0" applyNumberFormat="1" applyFont="1" applyBorder="1" applyAlignment="1" applyProtection="1">
      <alignment horizontal="right" vertical="center"/>
      <protection locked="0"/>
    </xf>
    <xf numFmtId="4" fontId="43" fillId="0" borderId="3" xfId="0" applyNumberFormat="1" applyFont="1" applyBorder="1" applyAlignment="1" applyProtection="1">
      <alignment horizontal="right" vertical="center"/>
      <protection locked="0"/>
    </xf>
    <xf numFmtId="0" fontId="0" fillId="0" borderId="4" xfId="0" applyFont="1" applyBorder="1" applyAlignment="1">
      <alignment horizontal="center" vertical="center" wrapText="1"/>
    </xf>
    <xf numFmtId="4" fontId="0" fillId="0" borderId="14" xfId="0" applyNumberFormat="1" applyFont="1" applyBorder="1" applyAlignment="1">
      <alignment horizontal="right"/>
    </xf>
    <xf numFmtId="4" fontId="0" fillId="0" borderId="13" xfId="0" applyNumberFormat="1" applyFont="1" applyBorder="1" applyAlignment="1">
      <alignment horizontal="right"/>
    </xf>
    <xf numFmtId="0" fontId="0" fillId="0" borderId="13" xfId="0" applyFont="1" applyBorder="1" applyAlignment="1">
      <alignment horizontal="center" vertical="center"/>
    </xf>
    <xf numFmtId="0" fontId="0" fillId="0" borderId="8" xfId="0" applyFont="1" applyBorder="1" applyAlignment="1"/>
    <xf numFmtId="4" fontId="18" fillId="0" borderId="1" xfId="0" applyNumberFormat="1" applyFont="1" applyBorder="1" applyAlignment="1">
      <alignment horizontal="right"/>
    </xf>
    <xf numFmtId="4" fontId="18" fillId="0" borderId="3" xfId="0" applyNumberFormat="1" applyFont="1" applyBorder="1" applyAlignment="1">
      <alignment horizontal="right"/>
    </xf>
    <xf numFmtId="0" fontId="9" fillId="0" borderId="3" xfId="0" applyFont="1" applyBorder="1" applyAlignment="1">
      <alignment horizontal="center" vertical="center" wrapText="1"/>
    </xf>
    <xf numFmtId="4" fontId="43" fillId="0" borderId="1" xfId="0" applyNumberFormat="1" applyFont="1" applyBorder="1" applyAlignment="1">
      <alignment horizontal="right"/>
    </xf>
    <xf numFmtId="4" fontId="43" fillId="0" borderId="3" xfId="0" applyNumberFormat="1" applyFont="1" applyBorder="1" applyAlignment="1">
      <alignment horizontal="right"/>
    </xf>
    <xf numFmtId="0" fontId="0" fillId="0" borderId="3" xfId="0" applyFont="1" applyBorder="1" applyAlignment="1">
      <alignment horizontal="center" vertical="center"/>
    </xf>
    <xf numFmtId="0" fontId="0" fillId="0" borderId="0" xfId="0" applyFont="1" applyBorder="1" applyAlignment="1"/>
    <xf numFmtId="0" fontId="0" fillId="0" borderId="9" xfId="0" applyFont="1" applyBorder="1" applyAlignment="1"/>
    <xf numFmtId="0" fontId="4" fillId="0" borderId="9" xfId="0" applyFont="1" applyBorder="1" applyAlignment="1"/>
    <xf numFmtId="4" fontId="0" fillId="0" borderId="12" xfId="0" applyNumberFormat="1" applyFont="1" applyBorder="1" applyAlignment="1">
      <alignment horizontal="right"/>
    </xf>
    <xf numFmtId="4" fontId="0" fillId="0" borderId="4" xfId="0" applyNumberFormat="1" applyFont="1" applyBorder="1" applyAlignment="1">
      <alignment horizontal="right"/>
    </xf>
    <xf numFmtId="0" fontId="0" fillId="0" borderId="4" xfId="0" applyFont="1" applyBorder="1" applyAlignment="1">
      <alignment horizontal="center" vertical="center"/>
    </xf>
    <xf numFmtId="4" fontId="43" fillId="0" borderId="14" xfId="0" applyNumberFormat="1" applyFont="1" applyBorder="1" applyAlignment="1">
      <alignment horizontal="right"/>
    </xf>
    <xf numFmtId="4" fontId="43" fillId="0" borderId="13" xfId="0" applyNumberFormat="1" applyFont="1" applyBorder="1" applyAlignment="1">
      <alignment horizontal="right"/>
    </xf>
    <xf numFmtId="174" fontId="0" fillId="0" borderId="3" xfId="0" applyNumberFormat="1" applyFont="1" applyBorder="1" applyAlignment="1">
      <alignment horizontal="center" vertical="center"/>
    </xf>
    <xf numFmtId="174" fontId="0" fillId="0" borderId="0" xfId="0" applyNumberFormat="1" applyFont="1" applyBorder="1" applyAlignment="1"/>
    <xf numFmtId="0" fontId="0" fillId="0" borderId="0" xfId="0" applyFont="1" applyBorder="1" applyAlignment="1">
      <alignment horizontal="left"/>
    </xf>
    <xf numFmtId="0" fontId="0" fillId="0" borderId="9" xfId="0" applyFont="1" applyBorder="1" applyAlignment="1">
      <alignment horizontal="left"/>
    </xf>
    <xf numFmtId="4" fontId="0" fillId="0" borderId="0" xfId="0" applyNumberFormat="1" applyFont="1" applyBorder="1" applyAlignment="1"/>
    <xf numFmtId="4" fontId="0" fillId="0" borderId="3" xfId="0" applyNumberFormat="1" applyFont="1" applyBorder="1" applyAlignment="1">
      <alignment horizontal="center" vertical="center"/>
    </xf>
    <xf numFmtId="0" fontId="9" fillId="0" borderId="0" xfId="0" applyFont="1" applyBorder="1" applyAlignment="1"/>
    <xf numFmtId="0" fontId="4" fillId="0" borderId="9" xfId="0" applyFont="1" applyBorder="1" applyAlignment="1"/>
    <xf numFmtId="4" fontId="0" fillId="0" borderId="27" xfId="0" applyNumberFormat="1" applyFont="1" applyFill="1" applyBorder="1" applyAlignment="1" applyProtection="1">
      <alignment horizontal="right"/>
      <protection locked="0"/>
    </xf>
    <xf numFmtId="4" fontId="0" fillId="0" borderId="41" xfId="0" applyNumberFormat="1" applyFont="1" applyBorder="1" applyAlignment="1" applyProtection="1">
      <alignment horizontal="right"/>
    </xf>
    <xf numFmtId="4" fontId="0" fillId="0" borderId="58" xfId="0" applyNumberFormat="1" applyFont="1" applyBorder="1" applyAlignment="1" applyProtection="1">
      <alignment horizontal="right"/>
    </xf>
    <xf numFmtId="4" fontId="0" fillId="0" borderId="39" xfId="0" applyNumberFormat="1" applyFont="1" applyBorder="1" applyAlignment="1" applyProtection="1">
      <alignment horizontal="right"/>
    </xf>
    <xf numFmtId="4" fontId="13" fillId="0" borderId="38" xfId="0" applyNumberFormat="1" applyFont="1" applyBorder="1" applyAlignment="1" applyProtection="1">
      <alignment horizontal="right" vertical="center"/>
    </xf>
    <xf numFmtId="4" fontId="13" fillId="0" borderId="42" xfId="0" applyNumberFormat="1" applyFont="1" applyBorder="1" applyAlignment="1">
      <alignment horizontal="right" vertical="center"/>
    </xf>
    <xf numFmtId="4" fontId="13" fillId="0" borderId="56" xfId="0" applyNumberFormat="1" applyFont="1" applyBorder="1" applyAlignment="1">
      <alignment horizontal="right" vertical="center"/>
    </xf>
    <xf numFmtId="4" fontId="13" fillId="0" borderId="56" xfId="30" applyNumberFormat="1" applyFont="1" applyBorder="1" applyAlignment="1">
      <alignment horizontal="right" vertical="center"/>
    </xf>
    <xf numFmtId="4" fontId="13" fillId="0" borderId="26" xfId="0" applyNumberFormat="1" applyFont="1" applyFill="1" applyBorder="1" applyAlignment="1" applyProtection="1">
      <alignment horizontal="right"/>
      <protection locked="0"/>
    </xf>
    <xf numFmtId="4" fontId="13" fillId="0" borderId="42" xfId="0" applyNumberFormat="1" applyFont="1" applyBorder="1" applyAlignment="1" applyProtection="1">
      <alignment horizontal="right" vertical="center"/>
      <protection locked="0"/>
    </xf>
    <xf numFmtId="4" fontId="13" fillId="0" borderId="56" xfId="30" applyNumberFormat="1" applyFont="1" applyBorder="1" applyAlignment="1" applyProtection="1">
      <alignment horizontal="right" vertical="center"/>
      <protection locked="0"/>
    </xf>
    <xf numFmtId="4" fontId="13" fillId="0" borderId="42" xfId="0" applyNumberFormat="1" applyFont="1" applyBorder="1" applyAlignment="1" applyProtection="1">
      <alignment horizontal="right" vertical="center"/>
    </xf>
    <xf numFmtId="4" fontId="13" fillId="0" borderId="56" xfId="0" applyNumberFormat="1" applyFont="1" applyBorder="1" applyAlignment="1" applyProtection="1">
      <alignment horizontal="right" vertical="center"/>
    </xf>
    <xf numFmtId="4" fontId="13" fillId="0" borderId="58" xfId="0" applyNumberFormat="1" applyFont="1" applyBorder="1" applyAlignment="1" applyProtection="1">
      <alignment horizontal="right" vertical="center"/>
    </xf>
    <xf numFmtId="4" fontId="13" fillId="0" borderId="39" xfId="0" applyNumberFormat="1" applyFont="1" applyBorder="1" applyAlignment="1" applyProtection="1">
      <alignment horizontal="right" vertical="center"/>
    </xf>
    <xf numFmtId="4" fontId="13" fillId="0" borderId="59" xfId="0" applyNumberFormat="1" applyFont="1" applyBorder="1" applyAlignment="1" applyProtection="1">
      <alignment horizontal="right"/>
    </xf>
    <xf numFmtId="4" fontId="13" fillId="0" borderId="60" xfId="0" applyNumberFormat="1" applyFont="1" applyBorder="1" applyAlignment="1" applyProtection="1">
      <alignment horizontal="right"/>
    </xf>
    <xf numFmtId="4" fontId="13" fillId="0" borderId="29" xfId="0" applyNumberFormat="1" applyFont="1" applyBorder="1" applyAlignment="1" applyProtection="1">
      <alignment horizontal="right" vertical="center"/>
    </xf>
    <xf numFmtId="4" fontId="13" fillId="0" borderId="33" xfId="0" applyNumberFormat="1" applyFont="1" applyBorder="1" applyAlignment="1" applyProtection="1">
      <alignment horizontal="right" vertical="center"/>
      <protection locked="0"/>
    </xf>
    <xf numFmtId="4" fontId="13" fillId="0" borderId="36" xfId="0" applyNumberFormat="1" applyFont="1" applyBorder="1" applyAlignment="1">
      <alignment horizontal="right" vertical="center"/>
    </xf>
    <xf numFmtId="4" fontId="13" fillId="0" borderId="36" xfId="30" applyNumberFormat="1" applyFont="1" applyBorder="1" applyAlignment="1" applyProtection="1">
      <alignment horizontal="right" vertical="center"/>
      <protection locked="0"/>
    </xf>
    <xf numFmtId="4" fontId="13" fillId="0" borderId="42" xfId="0" applyNumberFormat="1" applyFont="1" applyBorder="1" applyAlignment="1" applyProtection="1">
      <alignment horizontal="center" vertical="center"/>
    </xf>
    <xf numFmtId="4" fontId="13" fillId="0" borderId="41" xfId="0" applyNumberFormat="1" applyFont="1" applyBorder="1" applyAlignment="1" applyProtection="1">
      <alignment horizontal="center" vertical="center"/>
    </xf>
    <xf numFmtId="4" fontId="5" fillId="0" borderId="28" xfId="0" applyNumberFormat="1" applyFont="1" applyBorder="1" applyAlignment="1">
      <alignment horizontal="right" vertical="center"/>
    </xf>
    <xf numFmtId="4" fontId="13" fillId="0" borderId="27" xfId="0" applyNumberFormat="1" applyFont="1" applyBorder="1" applyAlignment="1">
      <alignment horizontal="right" vertical="center"/>
    </xf>
    <xf numFmtId="4" fontId="5" fillId="0" borderId="27" xfId="0" applyNumberFormat="1" applyFont="1" applyBorder="1" applyAlignment="1">
      <alignment horizontal="right" vertical="center"/>
    </xf>
    <xf numFmtId="4" fontId="13" fillId="0" borderId="27" xfId="0" applyNumberFormat="1" applyFont="1" applyBorder="1" applyAlignment="1" applyProtection="1">
      <alignment horizontal="right" vertical="center"/>
      <protection locked="0"/>
    </xf>
    <xf numFmtId="4" fontId="13" fillId="0" borderId="18" xfId="0" applyNumberFormat="1" applyFont="1" applyBorder="1" applyAlignment="1" applyProtection="1">
      <alignment horizontal="right" vertical="center"/>
      <protection locked="0"/>
    </xf>
    <xf numFmtId="4" fontId="22" fillId="0" borderId="36" xfId="0" applyNumberFormat="1" applyFont="1" applyBorder="1" applyAlignment="1" applyProtection="1">
      <alignment horizontal="right" vertical="center"/>
    </xf>
    <xf numFmtId="4" fontId="22" fillId="0" borderId="20" xfId="0" applyNumberFormat="1" applyFont="1" applyBorder="1" applyAlignment="1" applyProtection="1">
      <alignment horizontal="right" vertical="center"/>
    </xf>
    <xf numFmtId="4" fontId="22" fillId="0" borderId="11" xfId="0" applyNumberFormat="1" applyFont="1" applyBorder="1" applyAlignment="1" applyProtection="1">
      <alignment horizontal="right" vertical="center"/>
    </xf>
    <xf numFmtId="4" fontId="22" fillId="0" borderId="48" xfId="0" applyNumberFormat="1" applyFont="1" applyBorder="1" applyAlignment="1" applyProtection="1">
      <alignment horizontal="right" vertical="center"/>
    </xf>
    <xf numFmtId="4" fontId="22" fillId="0" borderId="21" xfId="0" applyNumberFormat="1" applyFont="1" applyBorder="1" applyAlignment="1" applyProtection="1">
      <alignment horizontal="right" vertical="center"/>
    </xf>
    <xf numFmtId="4" fontId="22" fillId="0" borderId="50" xfId="0" applyNumberFormat="1" applyFont="1" applyBorder="1" applyAlignment="1" applyProtection="1">
      <alignment horizontal="right" vertical="center"/>
    </xf>
    <xf numFmtId="4" fontId="22" fillId="0" borderId="43" xfId="0" applyNumberFormat="1" applyFont="1" applyBorder="1" applyAlignment="1" applyProtection="1">
      <alignment horizontal="right" vertical="center"/>
    </xf>
    <xf numFmtId="4" fontId="22" fillId="0" borderId="55" xfId="0" applyNumberFormat="1" applyFont="1" applyBorder="1" applyAlignment="1" applyProtection="1">
      <alignment horizontal="right" vertical="center"/>
    </xf>
    <xf numFmtId="4" fontId="13" fillId="0" borderId="61" xfId="0" applyNumberFormat="1" applyFont="1" applyBorder="1" applyAlignment="1" applyProtection="1">
      <alignment horizontal="right" vertical="center"/>
      <protection locked="0"/>
    </xf>
    <xf numFmtId="4" fontId="13" fillId="0" borderId="20" xfId="0" applyNumberFormat="1" applyFont="1" applyBorder="1" applyAlignment="1" applyProtection="1">
      <alignment horizontal="right" vertical="center"/>
      <protection locked="0"/>
    </xf>
    <xf numFmtId="4" fontId="13" fillId="0" borderId="3" xfId="0" applyNumberFormat="1" applyFont="1" applyBorder="1" applyAlignment="1" applyProtection="1">
      <alignment horizontal="right" vertical="center"/>
      <protection locked="0"/>
    </xf>
    <xf numFmtId="4" fontId="13" fillId="0" borderId="22" xfId="0" applyNumberFormat="1" applyFont="1" applyBorder="1" applyAlignment="1" applyProtection="1">
      <alignment horizontal="right" vertical="center"/>
      <protection locked="0"/>
    </xf>
    <xf numFmtId="4" fontId="13" fillId="0" borderId="1" xfId="0" applyNumberFormat="1" applyFont="1" applyBorder="1" applyAlignment="1" applyProtection="1">
      <alignment horizontal="right" vertical="center"/>
      <protection locked="0"/>
    </xf>
    <xf numFmtId="4" fontId="13" fillId="0" borderId="21" xfId="0" applyNumberFormat="1" applyFont="1" applyBorder="1" applyAlignment="1" applyProtection="1">
      <alignment horizontal="right" vertical="center"/>
    </xf>
    <xf numFmtId="4" fontId="13" fillId="0" borderId="44" xfId="0" applyNumberFormat="1" applyFont="1" applyBorder="1" applyAlignment="1" applyProtection="1">
      <alignment horizontal="right" vertical="center"/>
    </xf>
    <xf numFmtId="4" fontId="13" fillId="0" borderId="50" xfId="0" applyNumberFormat="1" applyFont="1" applyBorder="1" applyAlignment="1" applyProtection="1">
      <alignment horizontal="right" vertical="center"/>
    </xf>
    <xf numFmtId="4" fontId="13" fillId="0" borderId="43" xfId="0" applyNumberFormat="1" applyFont="1" applyBorder="1" applyAlignment="1" applyProtection="1">
      <alignment horizontal="right" vertical="center"/>
    </xf>
    <xf numFmtId="4" fontId="13" fillId="0" borderId="37" xfId="0" applyNumberFormat="1" applyFont="1" applyBorder="1" applyAlignment="1" applyProtection="1">
      <alignment horizontal="right" vertical="center"/>
    </xf>
    <xf numFmtId="4" fontId="22" fillId="0" borderId="37" xfId="0" applyNumberFormat="1" applyFont="1" applyBorder="1" applyAlignment="1" applyProtection="1">
      <alignment horizontal="right" vertical="center"/>
    </xf>
    <xf numFmtId="4" fontId="13" fillId="0" borderId="26" xfId="0" applyNumberFormat="1" applyFont="1" applyBorder="1" applyAlignment="1" applyProtection="1">
      <alignment horizontal="right" vertical="center"/>
      <protection locked="0"/>
    </xf>
    <xf numFmtId="4" fontId="53" fillId="0" borderId="21" xfId="0" applyNumberFormat="1" applyFont="1" applyBorder="1" applyAlignment="1" applyProtection="1">
      <alignment horizontal="right" vertical="center"/>
    </xf>
    <xf numFmtId="4" fontId="53" fillId="0" borderId="50" xfId="0" applyNumberFormat="1" applyFont="1" applyBorder="1" applyAlignment="1" applyProtection="1">
      <alignment horizontal="right" vertical="center"/>
    </xf>
    <xf numFmtId="4" fontId="53" fillId="0" borderId="43" xfId="0" applyNumberFormat="1" applyFont="1" applyBorder="1" applyAlignment="1" applyProtection="1">
      <alignment horizontal="right" vertical="center"/>
    </xf>
    <xf numFmtId="4" fontId="53" fillId="0" borderId="37" xfId="0" applyNumberFormat="1" applyFont="1" applyBorder="1" applyAlignment="1" applyProtection="1">
      <alignment horizontal="right" vertical="center"/>
    </xf>
    <xf numFmtId="4" fontId="13" fillId="0" borderId="11" xfId="0" applyNumberFormat="1" applyFont="1" applyBorder="1" applyAlignment="1" applyProtection="1">
      <alignment horizontal="right" vertical="center"/>
      <protection locked="0"/>
    </xf>
    <xf numFmtId="4" fontId="22" fillId="0" borderId="36" xfId="0" applyNumberFormat="1" applyFont="1" applyBorder="1" applyAlignment="1" applyProtection="1">
      <alignment horizontal="right" vertical="center"/>
      <protection locked="0"/>
    </xf>
    <xf numFmtId="4" fontId="22" fillId="0" borderId="62" xfId="0" applyNumberFormat="1" applyFont="1" applyBorder="1" applyAlignment="1" applyProtection="1">
      <alignment horizontal="right" vertical="center"/>
    </xf>
    <xf numFmtId="4" fontId="22" fillId="0" borderId="44" xfId="0" applyNumberFormat="1" applyFont="1" applyBorder="1" applyAlignment="1" applyProtection="1">
      <alignment horizontal="right" vertical="center"/>
    </xf>
    <xf numFmtId="4" fontId="13" fillId="0" borderId="61" xfId="0" applyNumberFormat="1" applyFont="1" applyBorder="1" applyAlignment="1">
      <alignment horizontal="right" vertical="center"/>
    </xf>
    <xf numFmtId="4" fontId="13" fillId="0" borderId="20" xfId="0" applyNumberFormat="1" applyFont="1" applyBorder="1" applyAlignment="1">
      <alignment horizontal="right" vertical="center"/>
    </xf>
    <xf numFmtId="4" fontId="13" fillId="0" borderId="11" xfId="0" applyNumberFormat="1" applyFont="1" applyBorder="1" applyAlignment="1">
      <alignment horizontal="right" vertical="center"/>
    </xf>
    <xf numFmtId="4" fontId="13" fillId="0" borderId="31" xfId="0" applyNumberFormat="1" applyFont="1" applyBorder="1" applyAlignment="1">
      <alignment horizontal="right" vertical="center"/>
    </xf>
    <xf numFmtId="4" fontId="13" fillId="0" borderId="1" xfId="0" applyNumberFormat="1" applyFont="1" applyBorder="1" applyAlignment="1">
      <alignment horizontal="right" vertical="center"/>
    </xf>
    <xf numFmtId="4" fontId="13" fillId="0" borderId="3" xfId="0" applyNumberFormat="1" applyFont="1" applyBorder="1" applyAlignment="1">
      <alignment horizontal="right" vertical="center"/>
    </xf>
    <xf numFmtId="4" fontId="13" fillId="0" borderId="22" xfId="0" applyNumberFormat="1" applyFont="1" applyBorder="1" applyAlignment="1">
      <alignment horizontal="right" vertical="center"/>
    </xf>
    <xf numFmtId="4" fontId="13" fillId="0" borderId="29" xfId="0" applyNumberFormat="1" applyFont="1" applyBorder="1" applyAlignment="1" applyProtection="1">
      <alignment horizontal="right" vertical="center"/>
      <protection locked="0"/>
    </xf>
    <xf numFmtId="4" fontId="13" fillId="0" borderId="39" xfId="0" applyNumberFormat="1" applyFont="1" applyBorder="1" applyAlignment="1" applyProtection="1">
      <alignment horizontal="right" vertical="center"/>
      <protection locked="0"/>
    </xf>
    <xf numFmtId="4" fontId="13" fillId="0" borderId="38" xfId="0" applyNumberFormat="1" applyFont="1" applyBorder="1" applyAlignment="1" applyProtection="1">
      <alignment horizontal="right" vertical="center"/>
      <protection locked="0"/>
    </xf>
    <xf numFmtId="0" fontId="13" fillId="0" borderId="36" xfId="0" applyFont="1" applyBorder="1" applyAlignment="1" applyProtection="1">
      <alignment horizontal="left" vertical="center"/>
    </xf>
    <xf numFmtId="0" fontId="21" fillId="0" borderId="50" xfId="0" applyFont="1" applyFill="1" applyBorder="1" applyAlignment="1" applyProtection="1">
      <alignment horizontal="left" wrapText="1"/>
    </xf>
    <xf numFmtId="0" fontId="0" fillId="0" borderId="51" xfId="0" applyFont="1" applyBorder="1" applyAlignment="1" applyProtection="1">
      <alignment shrinkToFit="1"/>
    </xf>
    <xf numFmtId="0" fontId="13" fillId="0" borderId="20" xfId="0" applyFont="1" applyBorder="1" applyAlignment="1">
      <alignment horizontal="left" vertical="center" wrapText="1"/>
    </xf>
    <xf numFmtId="0" fontId="13" fillId="0" borderId="10" xfId="0" applyFont="1" applyBorder="1" applyAlignment="1">
      <alignment horizontal="left" vertical="center" shrinkToFit="1"/>
    </xf>
    <xf numFmtId="0" fontId="13" fillId="0" borderId="1" xfId="0" applyFont="1" applyBorder="1" applyAlignment="1">
      <alignment horizontal="left" vertical="center" wrapText="1"/>
    </xf>
    <xf numFmtId="0" fontId="13" fillId="0" borderId="9" xfId="0" applyFont="1" applyBorder="1" applyAlignment="1">
      <alignment horizontal="left" vertical="center" shrinkToFit="1"/>
    </xf>
    <xf numFmtId="0" fontId="13" fillId="0" borderId="9" xfId="0" applyFont="1" applyBorder="1" applyAlignment="1" applyProtection="1">
      <alignment horizontal="left" vertical="center" shrinkToFit="1"/>
      <protection locked="0"/>
    </xf>
    <xf numFmtId="2" fontId="22" fillId="0" borderId="1" xfId="0" applyNumberFormat="1" applyFont="1" applyFill="1" applyBorder="1" applyAlignment="1" applyProtection="1">
      <alignment horizontal="left" wrapText="1"/>
    </xf>
    <xf numFmtId="0" fontId="0" fillId="0" borderId="9" xfId="0" applyFont="1" applyBorder="1" applyAlignment="1" applyProtection="1">
      <alignment shrinkToFit="1"/>
    </xf>
    <xf numFmtId="0" fontId="13" fillId="0" borderId="1" xfId="0" applyFont="1" applyBorder="1" applyAlignment="1" applyProtection="1">
      <alignment wrapText="1"/>
      <protection locked="0"/>
    </xf>
    <xf numFmtId="2" fontId="22" fillId="0" borderId="29" xfId="0" applyNumberFormat="1" applyFont="1" applyFill="1" applyBorder="1" applyAlignment="1" applyProtection="1">
      <alignment horizontal="left" wrapText="1"/>
    </xf>
    <xf numFmtId="0" fontId="0" fillId="0" borderId="57" xfId="0" applyFont="1" applyBorder="1" applyAlignment="1" applyProtection="1">
      <alignment shrinkToFit="1"/>
    </xf>
    <xf numFmtId="0" fontId="12" fillId="0" borderId="0" xfId="0" applyFont="1" applyAlignment="1">
      <alignment vertical="center"/>
    </xf>
    <xf numFmtId="0" fontId="13" fillId="0" borderId="20"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shrinkToFit="1"/>
      <protection locked="0"/>
    </xf>
    <xf numFmtId="0" fontId="13" fillId="0" borderId="31" xfId="0" applyFont="1" applyBorder="1" applyAlignment="1" applyProtection="1">
      <alignment horizontal="left" vertical="center" shrinkToFit="1"/>
      <protection locked="0"/>
    </xf>
    <xf numFmtId="0" fontId="13" fillId="0" borderId="3" xfId="0" applyFont="1" applyBorder="1" applyAlignment="1" applyProtection="1">
      <alignment horizontal="left" vertical="center" shrinkToFit="1"/>
      <protection locked="0"/>
    </xf>
    <xf numFmtId="0" fontId="13" fillId="0" borderId="22" xfId="0" applyFont="1" applyBorder="1" applyAlignment="1" applyProtection="1">
      <alignment horizontal="left" vertical="center" shrinkToFit="1"/>
      <protection locked="0"/>
    </xf>
    <xf numFmtId="0" fontId="13" fillId="0" borderId="39" xfId="0" applyFont="1" applyBorder="1" applyAlignment="1" applyProtection="1">
      <alignment horizontal="left" vertical="center" shrinkToFit="1"/>
      <protection locked="0"/>
    </xf>
    <xf numFmtId="0" fontId="13" fillId="0" borderId="38" xfId="0" applyFont="1" applyBorder="1" applyAlignment="1" applyProtection="1">
      <alignment horizontal="left" vertical="center" shrinkToFit="1"/>
      <protection locked="0"/>
    </xf>
    <xf numFmtId="0" fontId="13" fillId="0" borderId="11" xfId="0" applyFont="1" applyBorder="1" applyAlignment="1">
      <alignment horizontal="left" vertical="center" shrinkToFit="1"/>
    </xf>
    <xf numFmtId="0" fontId="13" fillId="0" borderId="11" xfId="0" applyFont="1" applyBorder="1" applyAlignment="1">
      <alignment horizontal="left" vertical="center" wrapText="1"/>
    </xf>
    <xf numFmtId="0" fontId="13" fillId="0" borderId="31"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3" xfId="0" applyFont="1" applyBorder="1" applyAlignment="1">
      <alignment horizontal="left" vertical="center" wrapText="1"/>
    </xf>
    <xf numFmtId="0" fontId="13" fillId="0" borderId="22" xfId="0" applyFont="1" applyBorder="1" applyAlignment="1">
      <alignment horizontal="left" vertical="center" shrinkToFit="1"/>
    </xf>
    <xf numFmtId="4" fontId="0" fillId="0" borderId="45" xfId="0" applyNumberFormat="1" applyFont="1" applyFill="1" applyBorder="1" applyAlignment="1" applyProtection="1">
      <alignment horizontal="right"/>
    </xf>
    <xf numFmtId="0" fontId="17" fillId="0" borderId="0" xfId="0" applyFont="1" applyAlignment="1"/>
    <xf numFmtId="0" fontId="14" fillId="0" borderId="0" xfId="0" applyFont="1" applyFill="1" applyAlignment="1">
      <alignment vertical="center" wrapText="1"/>
    </xf>
    <xf numFmtId="0" fontId="13" fillId="0" borderId="0" xfId="0" applyFont="1" applyFill="1" applyAlignment="1">
      <alignment wrapText="1"/>
    </xf>
    <xf numFmtId="0" fontId="0" fillId="0" borderId="9" xfId="0" applyFont="1" applyBorder="1" applyAlignment="1">
      <alignment horizontal="left" vertical="top" wrapText="1"/>
    </xf>
    <xf numFmtId="0" fontId="0" fillId="0" borderId="0" xfId="0" applyFont="1" applyBorder="1" applyAlignment="1">
      <alignment horizontal="left" vertical="top" wrapText="1"/>
    </xf>
    <xf numFmtId="0" fontId="0" fillId="0" borderId="9" xfId="0" applyFont="1" applyBorder="1" applyAlignment="1">
      <alignment vertical="top" wrapText="1"/>
    </xf>
    <xf numFmtId="0" fontId="0" fillId="0" borderId="0" xfId="0" applyFont="1" applyBorder="1" applyAlignment="1">
      <alignment vertical="top" wrapText="1"/>
    </xf>
    <xf numFmtId="0" fontId="20" fillId="0" borderId="63" xfId="0" applyFont="1" applyBorder="1" applyAlignment="1" applyProtection="1">
      <alignment horizontal="center" vertical="center" wrapText="1"/>
    </xf>
    <xf numFmtId="0" fontId="20" fillId="0" borderId="54" xfId="0" applyFont="1" applyBorder="1" applyAlignment="1" applyProtection="1">
      <alignment horizontal="center" vertical="center" wrapText="1"/>
    </xf>
    <xf numFmtId="0" fontId="13" fillId="0" borderId="3" xfId="0" applyFont="1" applyBorder="1" applyAlignment="1" applyProtection="1">
      <alignment horizontal="left" vertical="center" wrapText="1"/>
      <protection locked="0"/>
    </xf>
    <xf numFmtId="0" fontId="13" fillId="0" borderId="36" xfId="0" applyFont="1" applyBorder="1" applyAlignment="1" applyProtection="1">
      <alignment horizontal="left" vertical="center"/>
    </xf>
    <xf numFmtId="0" fontId="13" fillId="0" borderId="39" xfId="0" applyFont="1" applyBorder="1" applyAlignment="1" applyProtection="1">
      <alignment horizontal="left" vertical="center" wrapText="1"/>
      <protection locked="0"/>
    </xf>
    <xf numFmtId="0" fontId="13" fillId="0" borderId="36" xfId="0" applyFont="1" applyBorder="1" applyAlignment="1" applyProtection="1">
      <alignment horizontal="left" vertical="center"/>
    </xf>
    <xf numFmtId="0" fontId="22" fillId="0" borderId="0" xfId="0" quotePrefix="1" applyFont="1" applyAlignment="1" applyProtection="1">
      <alignment vertical="center"/>
    </xf>
    <xf numFmtId="4" fontId="0" fillId="0" borderId="1" xfId="0" applyNumberFormat="1" applyFont="1" applyFill="1" applyBorder="1" applyAlignment="1" applyProtection="1">
      <alignment horizontal="right" vertical="center"/>
      <protection locked="0"/>
    </xf>
    <xf numFmtId="4" fontId="0" fillId="0" borderId="3" xfId="0" applyNumberFormat="1" applyFont="1" applyFill="1" applyBorder="1" applyAlignment="1" applyProtection="1">
      <alignment horizontal="right" vertical="center"/>
      <protection locked="0"/>
    </xf>
    <xf numFmtId="0" fontId="0" fillId="0" borderId="0" xfId="0" applyFont="1" applyFill="1" applyBorder="1" applyAlignment="1">
      <alignment vertical="center"/>
    </xf>
    <xf numFmtId="0" fontId="0" fillId="0" borderId="3" xfId="0" applyFont="1" applyFill="1" applyBorder="1" applyAlignment="1">
      <alignment horizontal="center" vertical="center"/>
    </xf>
    <xf numFmtId="0" fontId="26" fillId="0" borderId="0" xfId="0" applyFont="1" applyAlignment="1">
      <alignment vertical="center"/>
    </xf>
    <xf numFmtId="49" fontId="22" fillId="0" borderId="0" xfId="36" applyNumberFormat="1" applyFont="1" applyFill="1" applyAlignment="1"/>
    <xf numFmtId="0" fontId="26" fillId="0" borderId="19" xfId="0" quotePrefix="1" applyFont="1" applyBorder="1" applyAlignment="1"/>
    <xf numFmtId="0" fontId="0" fillId="0" borderId="16" xfId="0" applyFont="1" applyBorder="1" applyAlignment="1"/>
    <xf numFmtId="0" fontId="54" fillId="3" borderId="64" xfId="0" applyFont="1" applyFill="1" applyBorder="1" applyAlignment="1">
      <alignment horizontal="center" vertical="center"/>
    </xf>
    <xf numFmtId="0" fontId="55" fillId="0" borderId="23" xfId="0" applyFont="1" applyBorder="1" applyAlignment="1">
      <alignment horizontal="center" vertical="center"/>
    </xf>
    <xf numFmtId="0" fontId="55" fillId="0" borderId="65" xfId="0" applyFont="1" applyBorder="1" applyAlignment="1">
      <alignment horizontal="center" vertical="center"/>
    </xf>
    <xf numFmtId="0" fontId="5" fillId="0" borderId="0" xfId="0" applyFont="1" applyFill="1" applyAlignment="1">
      <alignment horizontal="right"/>
    </xf>
    <xf numFmtId="0" fontId="6" fillId="0" borderId="0" xfId="0" applyFont="1" applyFill="1" applyAlignment="1">
      <alignment horizontal="center" wrapText="1"/>
    </xf>
    <xf numFmtId="0" fontId="6" fillId="0" borderId="0" xfId="0" applyFont="1" applyFill="1" applyAlignment="1">
      <alignment horizontal="center"/>
    </xf>
    <xf numFmtId="0" fontId="6" fillId="0" borderId="5" xfId="0" applyFont="1" applyFill="1" applyBorder="1" applyAlignment="1">
      <alignment horizontal="center" wrapText="1"/>
    </xf>
    <xf numFmtId="0" fontId="6" fillId="0" borderId="5" xfId="0" applyFont="1" applyFill="1" applyBorder="1" applyAlignment="1">
      <alignment horizontal="center"/>
    </xf>
    <xf numFmtId="0" fontId="1" fillId="0" borderId="52" xfId="0" applyFont="1" applyFill="1" applyBorder="1" applyAlignment="1">
      <alignment horizontal="center" vertical="center" wrapText="1"/>
    </xf>
    <xf numFmtId="0" fontId="1" fillId="0" borderId="67" xfId="0" applyFont="1" applyFill="1" applyBorder="1" applyAlignment="1">
      <alignment horizontal="center" vertical="center" wrapText="1"/>
    </xf>
    <xf numFmtId="4" fontId="14" fillId="0" borderId="64" xfId="0" applyNumberFormat="1" applyFont="1" applyFill="1" applyBorder="1" applyAlignment="1" applyProtection="1">
      <alignment horizontal="right" vertical="center" wrapText="1"/>
      <protection locked="0"/>
    </xf>
    <xf numFmtId="4" fontId="13" fillId="0" borderId="65" xfId="0" applyNumberFormat="1" applyFont="1" applyBorder="1" applyAlignment="1" applyProtection="1">
      <alignment horizontal="right"/>
      <protection locked="0"/>
    </xf>
    <xf numFmtId="0" fontId="1" fillId="0" borderId="66"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7" xfId="0" applyFont="1" applyFill="1" applyBorder="1" applyAlignment="1">
      <alignment horizontal="left" vertical="center"/>
    </xf>
    <xf numFmtId="0" fontId="1" fillId="0" borderId="9" xfId="0" applyFont="1" applyFill="1" applyBorder="1" applyAlignment="1">
      <alignment horizontal="left" vertical="center"/>
    </xf>
    <xf numFmtId="4" fontId="0" fillId="0" borderId="64" xfId="0" applyNumberFormat="1" applyFont="1" applyFill="1" applyBorder="1" applyAlignment="1" applyProtection="1">
      <alignment horizontal="right"/>
    </xf>
    <xf numFmtId="0" fontId="0" fillId="0" borderId="65" xfId="0" applyFont="1" applyBorder="1" applyAlignment="1" applyProtection="1"/>
    <xf numFmtId="4" fontId="1" fillId="0" borderId="64" xfId="0" applyNumberFormat="1" applyFont="1" applyFill="1" applyBorder="1" applyAlignment="1" applyProtection="1">
      <alignment horizontal="right"/>
    </xf>
    <xf numFmtId="0" fontId="13" fillId="0" borderId="0" xfId="0" applyFont="1" applyFill="1" applyAlignment="1">
      <alignment horizontal="left" wrapText="1"/>
    </xf>
    <xf numFmtId="0" fontId="0" fillId="0" borderId="0" xfId="0" applyFont="1" applyFill="1" applyAlignment="1">
      <alignment horizontal="left" wrapText="1"/>
    </xf>
    <xf numFmtId="0" fontId="13" fillId="0" borderId="0" xfId="0" applyFont="1" applyFill="1" applyAlignment="1">
      <alignment wrapText="1"/>
    </xf>
    <xf numFmtId="0" fontId="1" fillId="0" borderId="51" xfId="0" applyFont="1" applyFill="1" applyBorder="1" applyAlignment="1"/>
    <xf numFmtId="0" fontId="0" fillId="0" borderId="68" xfId="0" applyFont="1" applyBorder="1" applyAlignment="1"/>
    <xf numFmtId="0" fontId="0" fillId="0" borderId="23" xfId="0" applyFont="1" applyBorder="1" applyAlignment="1">
      <alignment horizontal="center" vertical="center"/>
    </xf>
    <xf numFmtId="0" fontId="0" fillId="0" borderId="65" xfId="0" applyFont="1" applyBorder="1" applyAlignment="1">
      <alignment horizontal="center" vertical="center"/>
    </xf>
    <xf numFmtId="0" fontId="7" fillId="0" borderId="0" xfId="0" applyFont="1" applyFill="1" applyAlignment="1">
      <alignment horizontal="right"/>
    </xf>
    <xf numFmtId="0" fontId="0" fillId="0" borderId="0" xfId="0" applyFont="1" applyAlignment="1"/>
    <xf numFmtId="0" fontId="1" fillId="0" borderId="5" xfId="0" applyFont="1" applyFill="1" applyBorder="1" applyAlignment="1">
      <alignment horizontal="center"/>
    </xf>
    <xf numFmtId="0" fontId="0" fillId="0" borderId="5" xfId="0" applyFont="1" applyBorder="1" applyAlignment="1"/>
    <xf numFmtId="0" fontId="9" fillId="0" borderId="10" xfId="0" applyFont="1" applyFill="1" applyBorder="1" applyAlignment="1">
      <alignment horizontal="right"/>
    </xf>
    <xf numFmtId="0" fontId="9" fillId="0" borderId="48" xfId="0" applyFont="1" applyFill="1" applyBorder="1" applyAlignment="1">
      <alignment horizontal="right"/>
    </xf>
    <xf numFmtId="0" fontId="13" fillId="0" borderId="0" xfId="0" applyFont="1" applyFill="1" applyAlignment="1">
      <alignment vertical="center" wrapText="1"/>
    </xf>
    <xf numFmtId="0" fontId="13" fillId="0" borderId="0" xfId="0" applyFont="1" applyFill="1" applyAlignment="1">
      <alignment horizontal="left" vertical="center" wrapText="1"/>
    </xf>
    <xf numFmtId="0" fontId="14" fillId="0" borderId="0" xfId="0" applyFont="1" applyFill="1" applyAlignment="1">
      <alignment vertical="center" wrapText="1"/>
    </xf>
    <xf numFmtId="0" fontId="8" fillId="0" borderId="0" xfId="0" applyFont="1" applyFill="1" applyAlignment="1">
      <alignment horizontal="center" wrapText="1"/>
    </xf>
    <xf numFmtId="0" fontId="9" fillId="0" borderId="51" xfId="0" applyFont="1" applyFill="1" applyBorder="1" applyAlignment="1">
      <alignment horizontal="left" wrapText="1"/>
    </xf>
    <xf numFmtId="0" fontId="9" fillId="0" borderId="68" xfId="0" applyFont="1" applyFill="1" applyBorder="1" applyAlignment="1">
      <alignment horizontal="left" wrapText="1"/>
    </xf>
    <xf numFmtId="0" fontId="9" fillId="0" borderId="10" xfId="0" applyFont="1" applyFill="1" applyBorder="1" applyAlignment="1">
      <alignment horizontal="left"/>
    </xf>
    <xf numFmtId="0" fontId="9" fillId="0" borderId="5" xfId="0" applyFont="1" applyFill="1" applyBorder="1" applyAlignment="1">
      <alignment horizontal="left"/>
    </xf>
    <xf numFmtId="0" fontId="9" fillId="0" borderId="36" xfId="0" applyFont="1" applyFill="1" applyBorder="1" applyAlignment="1">
      <alignment horizontal="left"/>
    </xf>
    <xf numFmtId="0" fontId="9" fillId="0" borderId="57" xfId="0" applyFont="1" applyFill="1" applyBorder="1" applyAlignment="1">
      <alignment horizontal="left" wrapText="1"/>
    </xf>
    <xf numFmtId="0" fontId="9" fillId="0" borderId="30" xfId="0" applyFont="1" applyFill="1" applyBorder="1" applyAlignment="1">
      <alignment horizontal="left" wrapText="1"/>
    </xf>
    <xf numFmtId="0" fontId="0" fillId="0" borderId="0" xfId="0" applyFont="1" applyFill="1" applyBorder="1" applyAlignment="1">
      <alignment horizontal="left" vertical="top" wrapText="1"/>
    </xf>
    <xf numFmtId="0" fontId="0" fillId="0" borderId="23" xfId="0" applyFont="1" applyBorder="1" applyAlignment="1"/>
    <xf numFmtId="0" fontId="0" fillId="0" borderId="65" xfId="0" applyFont="1" applyBorder="1" applyAlignment="1"/>
    <xf numFmtId="0" fontId="20" fillId="0" borderId="0" xfId="0" applyFont="1" applyFill="1" applyBorder="1" applyAlignment="1">
      <alignment horizontal="right" vertical="center"/>
    </xf>
    <xf numFmtId="0" fontId="16" fillId="0" borderId="0" xfId="0" applyFont="1" applyFill="1" applyBorder="1" applyAlignment="1">
      <alignment horizontal="center" vertical="center"/>
    </xf>
    <xf numFmtId="0" fontId="5" fillId="0" borderId="38"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5" fillId="0" borderId="71"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69"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70"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26" fillId="0" borderId="9" xfId="0" applyFont="1" applyBorder="1" applyAlignment="1"/>
    <xf numFmtId="4" fontId="26" fillId="0" borderId="19" xfId="0" applyNumberFormat="1" applyFont="1" applyBorder="1" applyAlignment="1" applyProtection="1">
      <alignment horizontal="right" vertical="center"/>
    </xf>
    <xf numFmtId="0" fontId="0" fillId="0" borderId="0" xfId="0" applyFont="1" applyAlignment="1" applyProtection="1">
      <alignment horizontal="right"/>
    </xf>
    <xf numFmtId="0" fontId="0" fillId="0" borderId="0" xfId="0" applyFont="1" applyAlignment="1" applyProtection="1"/>
    <xf numFmtId="4" fontId="22" fillId="0" borderId="64" xfId="0" applyNumberFormat="1" applyFont="1" applyBorder="1" applyAlignment="1" applyProtection="1">
      <alignment horizontal="left" vertical="center"/>
    </xf>
    <xf numFmtId="0" fontId="0" fillId="0" borderId="23" xfId="0" applyFont="1" applyBorder="1" applyAlignment="1" applyProtection="1">
      <alignment horizontal="left" vertical="center"/>
    </xf>
    <xf numFmtId="0" fontId="0" fillId="0" borderId="65" xfId="0" applyFont="1" applyBorder="1" applyAlignment="1" applyProtection="1">
      <alignment horizontal="left" vertical="center"/>
    </xf>
    <xf numFmtId="0" fontId="20" fillId="0" borderId="39"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2" fillId="0" borderId="9" xfId="0" applyFont="1" applyBorder="1" applyAlignment="1" applyProtection="1">
      <alignment wrapText="1"/>
    </xf>
    <xf numFmtId="0" fontId="0" fillId="0" borderId="9" xfId="0" applyFont="1" applyBorder="1" applyAlignment="1" applyProtection="1"/>
    <xf numFmtId="0" fontId="15" fillId="0" borderId="0" xfId="0" applyFont="1" applyFill="1" applyAlignment="1">
      <alignment horizontal="left" wrapText="1"/>
    </xf>
    <xf numFmtId="0" fontId="20" fillId="0" borderId="57"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13" fillId="0" borderId="11" xfId="0" applyFont="1" applyBorder="1" applyAlignment="1">
      <alignment horizontal="center" vertical="center" wrapText="1"/>
    </xf>
    <xf numFmtId="0" fontId="33" fillId="0" borderId="0" xfId="0" quotePrefix="1" applyFont="1" applyFill="1" applyAlignment="1">
      <alignment horizontal="left" wrapText="1"/>
    </xf>
    <xf numFmtId="0" fontId="21" fillId="0" borderId="29"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20" fillId="0" borderId="40"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0" xfId="0" applyFont="1" applyFill="1" applyBorder="1" applyAlignment="1">
      <alignment horizontal="right"/>
    </xf>
    <xf numFmtId="0" fontId="5" fillId="0" borderId="64" xfId="0" applyFont="1" applyBorder="1" applyAlignment="1">
      <alignment horizontal="center" vertical="center"/>
    </xf>
    <xf numFmtId="0" fontId="5" fillId="0" borderId="23" xfId="0" applyFont="1" applyBorder="1" applyAlignment="1">
      <alignment horizontal="center" vertical="center"/>
    </xf>
    <xf numFmtId="0" fontId="5" fillId="0" borderId="65" xfId="0" applyFont="1" applyBorder="1" applyAlignment="1">
      <alignment horizontal="center" vertical="center"/>
    </xf>
    <xf numFmtId="0" fontId="13" fillId="0" borderId="19" xfId="0" applyFont="1" applyBorder="1" applyAlignment="1">
      <alignment wrapText="1"/>
    </xf>
    <xf numFmtId="0" fontId="13" fillId="0" borderId="0" xfId="0" applyFont="1" applyBorder="1" applyAlignment="1">
      <alignment wrapText="1"/>
    </xf>
    <xf numFmtId="0" fontId="13" fillId="0" borderId="26" xfId="0" applyFont="1" applyBorder="1" applyAlignment="1">
      <alignment wrapText="1"/>
    </xf>
    <xf numFmtId="0" fontId="13" fillId="0" borderId="19" xfId="0" applyFont="1" applyBorder="1" applyAlignment="1">
      <alignment horizontal="left" wrapText="1"/>
    </xf>
    <xf numFmtId="0" fontId="13" fillId="0" borderId="0" xfId="0" applyFont="1" applyBorder="1" applyAlignment="1">
      <alignment horizontal="left" wrapText="1"/>
    </xf>
    <xf numFmtId="0" fontId="13" fillId="0" borderId="26" xfId="0" applyFont="1" applyBorder="1" applyAlignment="1">
      <alignment horizontal="left" wrapText="1"/>
    </xf>
    <xf numFmtId="0" fontId="13" fillId="0" borderId="0" xfId="0" quotePrefix="1" applyFont="1" applyAlignment="1">
      <alignment horizontal="left" wrapText="1"/>
    </xf>
    <xf numFmtId="0" fontId="13" fillId="0" borderId="19" xfId="0" applyFont="1" applyBorder="1" applyAlignment="1">
      <alignment vertical="top" wrapText="1"/>
    </xf>
    <xf numFmtId="0" fontId="13" fillId="0" borderId="0" xfId="0" applyFont="1" applyBorder="1" applyAlignment="1">
      <alignment vertical="top" wrapText="1"/>
    </xf>
    <xf numFmtId="0" fontId="13" fillId="0" borderId="19" xfId="0" applyFont="1" applyBorder="1" applyAlignment="1">
      <alignment horizontal="left" vertical="top" wrapText="1"/>
    </xf>
    <xf numFmtId="0" fontId="13" fillId="0" borderId="0" xfId="0" applyFont="1" applyBorder="1" applyAlignment="1">
      <alignment horizontal="left" vertical="top" wrapText="1"/>
    </xf>
    <xf numFmtId="0" fontId="13" fillId="0" borderId="26" xfId="0" applyFont="1" applyBorder="1" applyAlignment="1">
      <alignment horizontal="left" vertical="top" wrapText="1"/>
    </xf>
    <xf numFmtId="0" fontId="13" fillId="0" borderId="64"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65" xfId="0" applyFont="1" applyBorder="1" applyAlignment="1">
      <alignment horizontal="center" vertical="center" wrapText="1"/>
    </xf>
    <xf numFmtId="0" fontId="20" fillId="0" borderId="19" xfId="0" applyFont="1" applyBorder="1" applyAlignment="1">
      <alignment vertical="top" wrapText="1"/>
    </xf>
    <xf numFmtId="0" fontId="20" fillId="0" borderId="0" xfId="0" applyFont="1" applyBorder="1" applyAlignment="1">
      <alignment vertical="top" wrapText="1"/>
    </xf>
    <xf numFmtId="0" fontId="14" fillId="0" borderId="19" xfId="0" applyFont="1" applyBorder="1" applyAlignment="1">
      <alignment wrapText="1"/>
    </xf>
    <xf numFmtId="0" fontId="13" fillId="0" borderId="0" xfId="0" applyFont="1" applyAlignment="1"/>
    <xf numFmtId="0" fontId="13" fillId="0" borderId="26" xfId="0" applyFont="1" applyBorder="1" applyAlignment="1"/>
    <xf numFmtId="0" fontId="14" fillId="0" borderId="19" xfId="0" applyFont="1" applyBorder="1" applyAlignment="1">
      <alignment horizontal="left"/>
    </xf>
    <xf numFmtId="0" fontId="14" fillId="0" borderId="0" xfId="0" applyFont="1" applyBorder="1" applyAlignment="1">
      <alignment horizontal="left"/>
    </xf>
    <xf numFmtId="0" fontId="20" fillId="0" borderId="19" xfId="0" applyFont="1" applyBorder="1" applyAlignment="1">
      <alignment horizontal="left"/>
    </xf>
    <xf numFmtId="0" fontId="20" fillId="0" borderId="0" xfId="0" applyFont="1" applyBorder="1" applyAlignment="1">
      <alignment horizontal="left"/>
    </xf>
    <xf numFmtId="0" fontId="14" fillId="0" borderId="64" xfId="0" applyFont="1" applyBorder="1" applyAlignment="1">
      <alignment horizontal="center" vertical="center"/>
    </xf>
    <xf numFmtId="0" fontId="13" fillId="0" borderId="23" xfId="0" applyFont="1" applyBorder="1" applyAlignment="1">
      <alignment horizontal="center" vertical="center"/>
    </xf>
    <xf numFmtId="0" fontId="13" fillId="0" borderId="65" xfId="0" applyFont="1" applyBorder="1" applyAlignment="1">
      <alignment horizontal="center" vertical="center"/>
    </xf>
    <xf numFmtId="0" fontId="20" fillId="0" borderId="72" xfId="0" applyFont="1" applyBorder="1" applyAlignment="1">
      <alignment horizontal="center"/>
    </xf>
    <xf numFmtId="0" fontId="20" fillId="0" borderId="15" xfId="0" applyFont="1" applyBorder="1" applyAlignment="1">
      <alignment horizontal="center"/>
    </xf>
    <xf numFmtId="0" fontId="20" fillId="0" borderId="2" xfId="0" applyFont="1" applyBorder="1" applyAlignment="1">
      <alignment horizontal="center"/>
    </xf>
    <xf numFmtId="0" fontId="14" fillId="0" borderId="19" xfId="0" applyFont="1" applyBorder="1" applyAlignment="1">
      <alignment horizontal="center"/>
    </xf>
    <xf numFmtId="0" fontId="13" fillId="0" borderId="0" xfId="0" applyFont="1" applyBorder="1" applyAlignment="1">
      <alignment horizontal="center"/>
    </xf>
    <xf numFmtId="0" fontId="13" fillId="0" borderId="26" xfId="0" applyFont="1" applyBorder="1" applyAlignment="1">
      <alignment horizontal="center"/>
    </xf>
    <xf numFmtId="0" fontId="14" fillId="0" borderId="64"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66" xfId="0" applyFont="1" applyBorder="1" applyAlignment="1">
      <alignment horizontal="left" vertical="center" wrapText="1"/>
    </xf>
    <xf numFmtId="0" fontId="0" fillId="0" borderId="23" xfId="0" applyFont="1" applyBorder="1" applyAlignment="1">
      <alignment horizontal="left" vertical="center" wrapText="1"/>
    </xf>
    <xf numFmtId="0" fontId="0" fillId="0" borderId="46" xfId="0" applyFont="1" applyBorder="1" applyAlignment="1">
      <alignment horizontal="left" vertical="center" wrapText="1"/>
    </xf>
    <xf numFmtId="0" fontId="9" fillId="0" borderId="9" xfId="0" applyFont="1" applyBorder="1" applyAlignment="1">
      <alignment vertical="top" wrapText="1"/>
    </xf>
    <xf numFmtId="0" fontId="9" fillId="0" borderId="0" xfId="0" applyFont="1" applyBorder="1" applyAlignment="1">
      <alignment vertical="top" wrapText="1"/>
    </xf>
    <xf numFmtId="0" fontId="1" fillId="0" borderId="66" xfId="0" applyFont="1" applyBorder="1" applyAlignment="1">
      <alignment horizontal="left" vertical="center"/>
    </xf>
    <xf numFmtId="0" fontId="1" fillId="0" borderId="23" xfId="0" applyFont="1" applyBorder="1" applyAlignment="1">
      <alignment horizontal="left" vertical="center"/>
    </xf>
    <xf numFmtId="0" fontId="1" fillId="0" borderId="46" xfId="0" applyFont="1" applyBorder="1" applyAlignment="1">
      <alignment horizontal="left" vertical="center"/>
    </xf>
    <xf numFmtId="0" fontId="0" fillId="0" borderId="9" xfId="0" applyFont="1" applyBorder="1" applyAlignment="1">
      <alignment vertical="center" wrapText="1"/>
    </xf>
    <xf numFmtId="0" fontId="0" fillId="0" borderId="0" xfId="0" applyFont="1" applyBorder="1" applyAlignment="1">
      <alignment vertical="center" wrapText="1"/>
    </xf>
    <xf numFmtId="0" fontId="0" fillId="0" borderId="9" xfId="0" applyFont="1" applyBorder="1" applyAlignment="1">
      <alignment horizontal="left" wrapText="1"/>
    </xf>
    <xf numFmtId="0" fontId="0" fillId="0" borderId="0" xfId="0" applyFont="1" applyBorder="1" applyAlignment="1">
      <alignment horizontal="left" wrapText="1"/>
    </xf>
    <xf numFmtId="0" fontId="0" fillId="0" borderId="9" xfId="0" applyFont="1" applyBorder="1" applyAlignment="1">
      <alignment horizontal="left" vertical="top" wrapText="1"/>
    </xf>
    <xf numFmtId="0" fontId="0" fillId="0" borderId="0" xfId="0" applyFont="1" applyBorder="1" applyAlignment="1">
      <alignment horizontal="left" vertical="top" wrapText="1"/>
    </xf>
    <xf numFmtId="0" fontId="0" fillId="0" borderId="9" xfId="0" applyFont="1" applyBorder="1" applyAlignment="1">
      <alignment vertical="top" wrapText="1"/>
    </xf>
    <xf numFmtId="0" fontId="0" fillId="0" borderId="0" xfId="0" applyFont="1" applyBorder="1" applyAlignment="1">
      <alignment vertical="top" wrapText="1"/>
    </xf>
    <xf numFmtId="0" fontId="0" fillId="0" borderId="0" xfId="0" applyFont="1" applyBorder="1" applyAlignment="1">
      <alignment wrapText="1"/>
    </xf>
    <xf numFmtId="0" fontId="9" fillId="0" borderId="9" xfId="0" applyFont="1" applyBorder="1" applyAlignment="1">
      <alignment horizontal="left"/>
    </xf>
    <xf numFmtId="0" fontId="9" fillId="0" borderId="0" xfId="0" applyFont="1" applyBorder="1" applyAlignment="1">
      <alignment horizontal="left"/>
    </xf>
    <xf numFmtId="0" fontId="4" fillId="0" borderId="9" xfId="0" applyFont="1" applyBorder="1" applyAlignment="1">
      <alignment horizontal="left"/>
    </xf>
    <xf numFmtId="0" fontId="4" fillId="0" borderId="0" xfId="0" applyFont="1" applyBorder="1" applyAlignment="1">
      <alignment horizontal="left"/>
    </xf>
    <xf numFmtId="0" fontId="4" fillId="0" borderId="9" xfId="0" applyFont="1" applyBorder="1" applyAlignment="1">
      <alignment wrapText="1"/>
    </xf>
    <xf numFmtId="0" fontId="0" fillId="0" borderId="0" xfId="0" applyFont="1" applyBorder="1" applyAlignment="1"/>
    <xf numFmtId="0" fontId="4" fillId="0" borderId="66" xfId="0" applyFont="1" applyBorder="1" applyAlignment="1">
      <alignment horizontal="left" vertical="center"/>
    </xf>
    <xf numFmtId="0" fontId="0" fillId="0" borderId="23" xfId="0" applyFont="1" applyBorder="1" applyAlignment="1">
      <alignment horizontal="left" vertical="center"/>
    </xf>
    <xf numFmtId="0" fontId="0" fillId="0" borderId="46" xfId="0" applyFont="1" applyBorder="1" applyAlignment="1">
      <alignment horizontal="left" vertical="center"/>
    </xf>
    <xf numFmtId="0" fontId="8" fillId="0" borderId="0" xfId="0" applyFont="1" applyBorder="1" applyAlignment="1">
      <alignment horizontal="center"/>
    </xf>
    <xf numFmtId="0" fontId="14" fillId="0" borderId="52" xfId="0" applyFont="1" applyBorder="1" applyAlignment="1">
      <alignment horizontal="center" vertical="center" wrapText="1"/>
    </xf>
    <xf numFmtId="0" fontId="13" fillId="0" borderId="63" xfId="0" applyFont="1" applyBorder="1" applyAlignment="1">
      <alignment horizontal="center" vertical="center" wrapText="1"/>
    </xf>
    <xf numFmtId="0" fontId="3" fillId="0" borderId="16" xfId="34" applyBorder="1" applyAlignment="1" applyProtection="1"/>
    <xf numFmtId="0" fontId="40" fillId="0" borderId="0" xfId="34" applyFont="1" applyBorder="1" applyAlignment="1" applyProtection="1">
      <alignment vertical="center"/>
    </xf>
    <xf numFmtId="0" fontId="4" fillId="0" borderId="4" xfId="34" applyFont="1" applyBorder="1" applyAlignment="1" applyProtection="1">
      <alignment horizontal="center" vertical="center"/>
    </xf>
    <xf numFmtId="0" fontId="4" fillId="0" borderId="13" xfId="34" applyFont="1" applyBorder="1" applyAlignment="1" applyProtection="1">
      <alignment horizontal="center" vertical="center"/>
    </xf>
    <xf numFmtId="0" fontId="4" fillId="0" borderId="72" xfId="34" applyFont="1" applyBorder="1" applyAlignment="1" applyProtection="1">
      <alignment horizontal="left" vertical="center" wrapText="1"/>
    </xf>
    <xf numFmtId="0" fontId="4" fillId="0" borderId="15" xfId="34" applyFont="1" applyBorder="1" applyAlignment="1" applyProtection="1">
      <alignment horizontal="left" vertical="center" wrapText="1"/>
    </xf>
    <xf numFmtId="0" fontId="4" fillId="0" borderId="2" xfId="34" applyFont="1" applyBorder="1" applyAlignment="1" applyProtection="1">
      <alignment horizontal="left" vertical="center" wrapText="1"/>
    </xf>
    <xf numFmtId="0" fontId="4" fillId="0" borderId="17" xfId="34" applyFont="1" applyBorder="1" applyAlignment="1" applyProtection="1">
      <alignment horizontal="left" vertical="center" wrapText="1"/>
    </xf>
    <xf numFmtId="0" fontId="4" fillId="0" borderId="16" xfId="34" applyFont="1" applyBorder="1" applyAlignment="1" applyProtection="1">
      <alignment horizontal="left" vertical="center" wrapText="1"/>
    </xf>
    <xf numFmtId="0" fontId="4" fillId="0" borderId="73" xfId="34" applyFont="1" applyBorder="1" applyAlignment="1" applyProtection="1">
      <alignment horizontal="left" vertical="center" wrapText="1"/>
    </xf>
    <xf numFmtId="0" fontId="4" fillId="0" borderId="4" xfId="34" applyFont="1" applyBorder="1" applyAlignment="1" applyProtection="1">
      <alignment horizontal="center" vertical="center"/>
      <protection locked="0"/>
    </xf>
    <xf numFmtId="0" fontId="4" fillId="0" borderId="13" xfId="34" applyFont="1" applyBorder="1" applyAlignment="1" applyProtection="1">
      <alignment horizontal="center" vertical="center"/>
      <protection locked="0"/>
    </xf>
    <xf numFmtId="0" fontId="37" fillId="0" borderId="0" xfId="34" applyFont="1" applyBorder="1" applyAlignment="1" applyProtection="1">
      <alignment vertical="center"/>
    </xf>
    <xf numFmtId="0" fontId="38" fillId="0" borderId="19" xfId="0" applyFont="1" applyBorder="1" applyAlignment="1" applyProtection="1">
      <alignment horizontal="center" vertical="center"/>
    </xf>
    <xf numFmtId="0" fontId="0" fillId="0" borderId="19" xfId="0" applyFont="1" applyBorder="1" applyAlignment="1" applyProtection="1">
      <alignment horizontal="center" vertical="center"/>
    </xf>
    <xf numFmtId="0" fontId="50" fillId="0" borderId="72" xfId="34" applyFont="1" applyBorder="1" applyAlignment="1" applyProtection="1">
      <alignment horizontal="center" vertical="center" wrapText="1"/>
    </xf>
    <xf numFmtId="0" fontId="50" fillId="0" borderId="2" xfId="34" applyFont="1" applyBorder="1" applyAlignment="1" applyProtection="1">
      <alignment horizontal="center" vertical="center" wrapText="1"/>
    </xf>
    <xf numFmtId="0" fontId="50" fillId="0" borderId="17" xfId="34" applyFont="1" applyBorder="1" applyAlignment="1" applyProtection="1">
      <alignment horizontal="center" vertical="center" wrapText="1"/>
    </xf>
    <xf numFmtId="0" fontId="50" fillId="0" borderId="73" xfId="34" applyFont="1" applyBorder="1" applyAlignment="1" applyProtection="1">
      <alignment horizontal="center" vertical="center" wrapText="1"/>
    </xf>
    <xf numFmtId="0" fontId="37" fillId="0" borderId="0" xfId="34" applyFont="1" applyBorder="1" applyAlignment="1" applyProtection="1">
      <alignment vertical="center" wrapText="1"/>
    </xf>
    <xf numFmtId="0" fontId="4" fillId="0" borderId="0" xfId="34" applyFont="1" applyAlignment="1" applyProtection="1">
      <alignment horizontal="center" vertical="center" wrapText="1"/>
    </xf>
    <xf numFmtId="0" fontId="4" fillId="0" borderId="72" xfId="34" applyFont="1" applyBorder="1" applyAlignment="1" applyProtection="1">
      <alignment horizontal="center" vertical="center" wrapText="1"/>
    </xf>
    <xf numFmtId="0" fontId="4" fillId="0" borderId="15" xfId="34" applyFont="1" applyBorder="1" applyAlignment="1" applyProtection="1">
      <alignment horizontal="center" vertical="center" wrapText="1"/>
    </xf>
    <xf numFmtId="0" fontId="4" fillId="0" borderId="2" xfId="34" applyFont="1" applyBorder="1" applyAlignment="1" applyProtection="1">
      <alignment horizontal="center" vertical="center" wrapText="1"/>
    </xf>
    <xf numFmtId="0" fontId="4" fillId="0" borderId="17" xfId="34" applyFont="1" applyBorder="1" applyAlignment="1" applyProtection="1">
      <alignment horizontal="center" vertical="center" wrapText="1"/>
    </xf>
    <xf numFmtId="0" fontId="4" fillId="0" borderId="16" xfId="34" applyFont="1" applyBorder="1" applyAlignment="1" applyProtection="1">
      <alignment horizontal="center" vertical="center" wrapText="1"/>
    </xf>
    <xf numFmtId="0" fontId="4" fillId="0" borderId="73" xfId="34" applyFont="1" applyBorder="1" applyAlignment="1" applyProtection="1">
      <alignment horizontal="center" vertical="center" wrapText="1"/>
    </xf>
    <xf numFmtId="0" fontId="26" fillId="0" borderId="0" xfId="0" applyFont="1" applyFill="1" applyBorder="1" applyAlignment="1" applyProtection="1">
      <alignment horizontal="left" vertical="top" wrapText="1"/>
    </xf>
    <xf numFmtId="0" fontId="5" fillId="0" borderId="10" xfId="0" applyFont="1" applyBorder="1" applyAlignment="1" applyProtection="1">
      <alignment horizontal="right" vertical="center"/>
    </xf>
    <xf numFmtId="0" fontId="5" fillId="0" borderId="36" xfId="0" applyFont="1" applyBorder="1" applyAlignment="1" applyProtection="1">
      <alignment horizontal="right" vertical="center"/>
    </xf>
    <xf numFmtId="0" fontId="16" fillId="0" borderId="0" xfId="0" applyFont="1" applyAlignment="1" applyProtection="1">
      <alignment horizontal="center" vertical="center"/>
    </xf>
    <xf numFmtId="0" fontId="0" fillId="0" borderId="57" xfId="0" applyFont="1" applyBorder="1" applyAlignment="1" applyProtection="1">
      <alignment horizontal="center"/>
    </xf>
    <xf numFmtId="0" fontId="0" fillId="0" borderId="58" xfId="0" applyFont="1" applyBorder="1" applyAlignment="1" applyProtection="1">
      <alignment horizontal="center"/>
    </xf>
    <xf numFmtId="0" fontId="54" fillId="3" borderId="64" xfId="0" applyFont="1" applyFill="1" applyBorder="1" applyAlignment="1" applyProtection="1">
      <alignment horizontal="center" vertical="center"/>
    </xf>
    <xf numFmtId="0" fontId="54" fillId="3" borderId="23" xfId="0" applyFont="1" applyFill="1" applyBorder="1" applyAlignment="1" applyProtection="1">
      <alignment horizontal="center" vertical="center"/>
    </xf>
    <xf numFmtId="0" fontId="54" fillId="3" borderId="65" xfId="0" applyFont="1" applyFill="1" applyBorder="1" applyAlignment="1" applyProtection="1">
      <alignment horizontal="center" vertical="center"/>
    </xf>
    <xf numFmtId="0" fontId="5" fillId="0" borderId="0" xfId="0" applyFont="1" applyFill="1" applyAlignment="1" applyProtection="1">
      <alignment horizontal="right"/>
    </xf>
    <xf numFmtId="0" fontId="0" fillId="0" borderId="0" xfId="0" applyFont="1" applyBorder="1" applyAlignment="1" applyProtection="1">
      <alignment horizontal="center"/>
    </xf>
    <xf numFmtId="0" fontId="0" fillId="0" borderId="5" xfId="0" applyFont="1" applyBorder="1" applyAlignment="1" applyProtection="1">
      <alignment horizontal="left"/>
    </xf>
    <xf numFmtId="0" fontId="20" fillId="0" borderId="63" xfId="0" applyFont="1" applyBorder="1" applyAlignment="1" applyProtection="1">
      <alignment horizontal="center" vertical="center" wrapText="1"/>
    </xf>
    <xf numFmtId="0" fontId="20" fillId="0" borderId="54" xfId="0" applyFont="1" applyBorder="1" applyAlignment="1" applyProtection="1">
      <alignment horizontal="center" vertical="center" wrapText="1"/>
    </xf>
    <xf numFmtId="0" fontId="13" fillId="0" borderId="3"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xf>
    <xf numFmtId="0" fontId="13" fillId="0" borderId="36" xfId="0" applyFont="1" applyBorder="1" applyAlignment="1" applyProtection="1">
      <alignment horizontal="left" vertical="center"/>
    </xf>
    <xf numFmtId="0" fontId="13" fillId="0" borderId="39" xfId="0" applyFont="1" applyBorder="1" applyAlignment="1" applyProtection="1">
      <alignment horizontal="left" vertical="center" wrapText="1"/>
      <protection locked="0"/>
    </xf>
    <xf numFmtId="0" fontId="13" fillId="0" borderId="52" xfId="0" applyFont="1" applyBorder="1" applyAlignment="1" applyProtection="1">
      <alignment horizontal="left" vertical="center" wrapText="1"/>
    </xf>
    <xf numFmtId="0" fontId="13" fillId="0" borderId="63" xfId="0" applyFont="1" applyBorder="1" applyAlignment="1" applyProtection="1">
      <alignment horizontal="left" vertical="center" wrapText="1"/>
    </xf>
    <xf numFmtId="0" fontId="13" fillId="0" borderId="66" xfId="0" applyFont="1" applyBorder="1" applyAlignment="1" applyProtection="1">
      <alignment horizontal="left" vertical="center" wrapText="1"/>
    </xf>
    <xf numFmtId="0" fontId="13" fillId="0" borderId="23" xfId="0" applyFont="1" applyBorder="1" applyAlignment="1" applyProtection="1">
      <alignment horizontal="left" vertical="center" wrapText="1"/>
    </xf>
    <xf numFmtId="0" fontId="22" fillId="0" borderId="37" xfId="0" applyFont="1" applyBorder="1" applyAlignment="1" applyProtection="1">
      <alignment horizontal="left" vertical="center"/>
    </xf>
    <xf numFmtId="0" fontId="22" fillId="0" borderId="43" xfId="0" applyFont="1" applyBorder="1" applyAlignment="1" applyProtection="1">
      <alignment horizontal="left" vertical="center"/>
    </xf>
    <xf numFmtId="0" fontId="22" fillId="0" borderId="50" xfId="0" applyFont="1" applyBorder="1" applyAlignment="1" applyProtection="1">
      <alignment horizontal="left" vertical="center"/>
    </xf>
    <xf numFmtId="0" fontId="5" fillId="0" borderId="15" xfId="0" applyFont="1" applyFill="1" applyBorder="1" applyAlignment="1" applyProtection="1">
      <alignment horizontal="right"/>
    </xf>
    <xf numFmtId="0" fontId="56" fillId="0" borderId="51" xfId="0" applyFont="1" applyBorder="1" applyAlignment="1" applyProtection="1">
      <alignment horizontal="left" vertical="center"/>
    </xf>
    <xf numFmtId="0" fontId="56" fillId="0" borderId="68" xfId="0" applyFont="1" applyBorder="1" applyAlignment="1" applyProtection="1">
      <alignment horizontal="left" vertical="center"/>
    </xf>
    <xf numFmtId="0" fontId="56" fillId="0" borderId="21" xfId="0" applyFont="1" applyBorder="1" applyAlignment="1" applyProtection="1">
      <alignment horizontal="left" vertical="center"/>
    </xf>
    <xf numFmtId="0" fontId="56" fillId="0" borderId="37" xfId="0" applyFont="1" applyBorder="1" applyAlignment="1" applyProtection="1">
      <alignment horizontal="left" vertical="center"/>
    </xf>
    <xf numFmtId="0" fontId="56" fillId="0" borderId="43" xfId="0" applyFont="1" applyBorder="1" applyAlignment="1" applyProtection="1">
      <alignment horizontal="left" vertical="center"/>
    </xf>
    <xf numFmtId="0" fontId="56" fillId="0" borderId="50" xfId="0" applyFont="1" applyBorder="1" applyAlignment="1" applyProtection="1">
      <alignment horizontal="left" vertical="center"/>
    </xf>
    <xf numFmtId="0" fontId="26" fillId="0" borderId="0" xfId="0" applyFont="1" applyAlignment="1" applyProtection="1">
      <alignment horizontal="left" vertical="center" wrapText="1"/>
    </xf>
    <xf numFmtId="0" fontId="5" fillId="0" borderId="66" xfId="0" applyFont="1" applyBorder="1" applyAlignment="1" applyProtection="1">
      <alignment horizontal="left" vertical="center" wrapText="1"/>
    </xf>
    <xf numFmtId="0" fontId="5" fillId="0" borderId="23" xfId="0" applyFont="1" applyBorder="1" applyAlignment="1" applyProtection="1">
      <alignment horizontal="left" vertical="center" wrapText="1"/>
    </xf>
    <xf numFmtId="0" fontId="22" fillId="0" borderId="51" xfId="0" applyFont="1" applyBorder="1" applyAlignment="1" applyProtection="1">
      <alignment horizontal="left" vertical="center"/>
    </xf>
    <xf numFmtId="0" fontId="22" fillId="0" borderId="68" xfId="0" applyFont="1" applyBorder="1" applyAlignment="1" applyProtection="1">
      <alignment horizontal="left" vertical="center"/>
    </xf>
    <xf numFmtId="0" fontId="22" fillId="0" borderId="76" xfId="0" applyFont="1" applyBorder="1" applyAlignment="1" applyProtection="1">
      <alignment horizontal="left" vertical="center"/>
    </xf>
    <xf numFmtId="0" fontId="5" fillId="0" borderId="74" xfId="0" applyFont="1" applyBorder="1" applyAlignment="1" applyProtection="1">
      <alignment horizontal="left" vertical="center" wrapText="1"/>
    </xf>
    <xf numFmtId="0" fontId="5" fillId="0" borderId="75" xfId="0" applyFont="1" applyBorder="1" applyAlignment="1" applyProtection="1">
      <alignment horizontal="left" vertical="center" wrapText="1"/>
    </xf>
    <xf numFmtId="0" fontId="0" fillId="0" borderId="16" xfId="0" applyFont="1" applyBorder="1" applyAlignment="1" applyProtection="1">
      <alignment horizontal="left"/>
    </xf>
    <xf numFmtId="0" fontId="22" fillId="0" borderId="21" xfId="0" applyFont="1" applyBorder="1" applyAlignment="1" applyProtection="1">
      <alignment horizontal="left" vertical="center"/>
    </xf>
    <xf numFmtId="0" fontId="26" fillId="0" borderId="0" xfId="0" quotePrefix="1" applyFont="1" applyBorder="1" applyAlignment="1" applyProtection="1">
      <alignment horizontal="left" wrapText="1"/>
    </xf>
    <xf numFmtId="0" fontId="22" fillId="0" borderId="51" xfId="0" applyFont="1" applyBorder="1" applyAlignment="1" applyProtection="1">
      <alignment horizontal="right" vertical="center"/>
    </xf>
    <xf numFmtId="0" fontId="22" fillId="0" borderId="68" xfId="0" applyFont="1" applyBorder="1" applyAlignment="1" applyProtection="1">
      <alignment horizontal="right" vertical="center"/>
    </xf>
    <xf numFmtId="0" fontId="22" fillId="0" borderId="76" xfId="0" applyFont="1" applyBorder="1" applyAlignment="1" applyProtection="1">
      <alignment horizontal="right" vertical="center"/>
    </xf>
    <xf numFmtId="0" fontId="5" fillId="0" borderId="51" xfId="0" applyFont="1" applyBorder="1" applyAlignment="1" applyProtection="1">
      <alignment horizontal="left" vertical="center" wrapText="1"/>
    </xf>
    <xf numFmtId="0" fontId="5" fillId="0" borderId="68" xfId="0" applyFont="1" applyBorder="1" applyAlignment="1" applyProtection="1">
      <alignment horizontal="left" vertical="center" wrapText="1"/>
    </xf>
    <xf numFmtId="0" fontId="5" fillId="0" borderId="21" xfId="0" applyFont="1" applyBorder="1" applyAlignment="1" applyProtection="1">
      <alignment horizontal="left" vertical="center" wrapText="1"/>
    </xf>
    <xf numFmtId="0" fontId="9" fillId="0" borderId="49" xfId="0" applyFont="1" applyFill="1" applyBorder="1" applyAlignment="1">
      <alignment horizontal="left" wrapText="1"/>
    </xf>
    <xf numFmtId="0" fontId="9" fillId="0" borderId="9" xfId="0" applyFont="1" applyFill="1" applyBorder="1" applyAlignment="1">
      <alignment horizontal="left" wrapText="1"/>
    </xf>
    <xf numFmtId="0" fontId="9" fillId="0" borderId="0" xfId="0" applyFont="1" applyFill="1" applyBorder="1" applyAlignment="1">
      <alignment horizontal="left" wrapText="1"/>
    </xf>
  </cellXfs>
  <cellStyles count="49">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2" xfId="14" builtinId="36" customBuiltin="1"/>
    <cellStyle name="60% - Colore 3" xfId="15" builtinId="40" customBuiltin="1"/>
    <cellStyle name="60% - Colore 4" xfId="16" builtinId="44" customBuiltin="1"/>
    <cellStyle name="60% - Colore 5" xfId="17" builtinId="48" customBuiltin="1"/>
    <cellStyle name="60% - Colore 6" xfId="18" builtinId="52" customBuiltin="1"/>
    <cellStyle name="Calcolo" xfId="19" builtinId="22" customBuiltin="1"/>
    <cellStyle name="Cella collegata" xfId="20" builtinId="24" customBuiltin="1"/>
    <cellStyle name="Cella da controllare" xfId="21" builtinId="23" customBuiltin="1"/>
    <cellStyle name="Colore 1" xfId="22" builtinId="29" customBuiltin="1"/>
    <cellStyle name="Colore 2" xfId="23" builtinId="33" customBuiltin="1"/>
    <cellStyle name="Colore 3" xfId="24" builtinId="37" customBuiltin="1"/>
    <cellStyle name="Colore 4" xfId="25" builtinId="41" customBuiltin="1"/>
    <cellStyle name="Colore 5" xfId="26" builtinId="45" customBuiltin="1"/>
    <cellStyle name="Colore 6" xfId="27" builtinId="49" customBuiltin="1"/>
    <cellStyle name="Euro" xfId="28"/>
    <cellStyle name="Input" xfId="29" builtinId="20" customBuiltin="1"/>
    <cellStyle name="Migliaia" xfId="30" builtinId="3"/>
    <cellStyle name="Migliaia [0] 2" xfId="31"/>
    <cellStyle name="Neutrale" xfId="32" builtinId="28" customBuiltin="1"/>
    <cellStyle name="Normale" xfId="0" builtinId="0"/>
    <cellStyle name="Normale 2" xfId="33"/>
    <cellStyle name="Normale 3" xfId="34"/>
    <cellStyle name="Normale 4" xfId="35"/>
    <cellStyle name="Normale_All_7_-_BILANCIO_DI_PREVISIONE" xfId="36"/>
    <cellStyle name="Nota" xfId="37" builtinId="10" customBuiltin="1"/>
    <cellStyle name="Output" xfId="38" builtinId="21" customBuiltin="1"/>
    <cellStyle name="Testo avviso" xfId="39" builtinId="11" customBuiltin="1"/>
    <cellStyle name="Testo descrittivo" xfId="40" builtinId="53" customBuiltin="1"/>
    <cellStyle name="Titolo" xfId="41" builtinId="15" customBuiltin="1"/>
    <cellStyle name="Titolo 1" xfId="42" builtinId="16" customBuiltin="1"/>
    <cellStyle name="Titolo 2" xfId="43" builtinId="17" customBuiltin="1"/>
    <cellStyle name="Titolo 3" xfId="44" builtinId="18" customBuiltin="1"/>
    <cellStyle name="Titolo 4" xfId="45" builtinId="19" customBuiltin="1"/>
    <cellStyle name="Totale" xfId="46" builtinId="25" customBuiltin="1"/>
    <cellStyle name="Valore non valido" xfId="47" builtinId="27" customBuiltin="1"/>
    <cellStyle name="Valore valido" xfId="48" builtinId="26" customBuiltin="1"/>
  </cellStyles>
  <dxfs count="5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000"/>
        </patternFill>
      </fill>
    </dxf>
    <dxf>
      <fill>
        <patternFill>
          <bgColor rgb="FFFFC000"/>
        </patternFill>
      </fill>
    </dxf>
    <dxf>
      <fill>
        <patternFill>
          <bgColor indexed="1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showGridLines="0" tabSelected="1" topLeftCell="A91" zoomScaleNormal="100" workbookViewId="0">
      <selection sqref="A1:F1"/>
    </sheetView>
  </sheetViews>
  <sheetFormatPr defaultRowHeight="15"/>
  <cols>
    <col min="1" max="1" width="63.85546875" style="1" bestFit="1" customWidth="1"/>
    <col min="2" max="3" width="5.7109375" style="1" customWidth="1"/>
    <col min="4" max="6" width="13.28515625" style="1" customWidth="1"/>
    <col min="7" max="16384" width="9.140625" style="1"/>
  </cols>
  <sheetData>
    <row r="1" spans="1:7">
      <c r="A1" s="643"/>
      <c r="B1" s="643"/>
      <c r="C1" s="643"/>
      <c r="D1" s="643"/>
      <c r="E1" s="643"/>
      <c r="F1" s="643"/>
    </row>
    <row r="2" spans="1:7" ht="24.95" customHeight="1">
      <c r="A2" s="644" t="s">
        <v>649</v>
      </c>
      <c r="B2" s="645"/>
      <c r="C2" s="645"/>
      <c r="D2" s="645"/>
      <c r="E2" s="645"/>
      <c r="F2" s="646"/>
    </row>
    <row r="3" spans="1:7">
      <c r="A3" s="647" t="s">
        <v>1</v>
      </c>
      <c r="B3" s="647"/>
      <c r="C3" s="647"/>
      <c r="D3" s="647"/>
      <c r="E3" s="647"/>
      <c r="F3" s="647"/>
    </row>
    <row r="4" spans="1:7" ht="21">
      <c r="A4" s="648" t="s">
        <v>2</v>
      </c>
      <c r="B4" s="649"/>
      <c r="C4" s="649"/>
      <c r="D4" s="649"/>
      <c r="E4" s="649"/>
      <c r="F4" s="649"/>
    </row>
    <row r="5" spans="1:7" ht="21.75" thickBot="1">
      <c r="A5" s="650" t="s">
        <v>52</v>
      </c>
      <c r="B5" s="651"/>
      <c r="C5" s="651"/>
      <c r="D5" s="651"/>
      <c r="E5" s="651"/>
      <c r="F5" s="651"/>
    </row>
    <row r="6" spans="1:7" ht="75.75" thickTop="1">
      <c r="A6" s="652" t="s">
        <v>3</v>
      </c>
      <c r="B6" s="653"/>
      <c r="C6" s="9"/>
      <c r="D6" s="9" t="s">
        <v>4</v>
      </c>
      <c r="E6" s="9" t="s">
        <v>5</v>
      </c>
      <c r="F6" s="45" t="s">
        <v>6</v>
      </c>
      <c r="G6" s="208"/>
    </row>
    <row r="7" spans="1:7">
      <c r="A7" s="10"/>
      <c r="B7" s="6"/>
      <c r="C7" s="4"/>
      <c r="D7" s="23"/>
      <c r="E7" s="23"/>
      <c r="F7" s="24"/>
      <c r="G7" s="208"/>
    </row>
    <row r="8" spans="1:7">
      <c r="A8" s="11" t="s">
        <v>7</v>
      </c>
      <c r="B8" s="654">
        <v>2144569.81</v>
      </c>
      <c r="C8" s="655"/>
      <c r="D8" s="25"/>
      <c r="E8" s="25"/>
      <c r="F8" s="26"/>
      <c r="G8" s="382" t="s">
        <v>471</v>
      </c>
    </row>
    <row r="9" spans="1:7">
      <c r="A9" s="12"/>
      <c r="B9" s="6"/>
      <c r="C9" s="27"/>
      <c r="D9" s="28"/>
      <c r="E9" s="28"/>
      <c r="F9" s="29"/>
      <c r="G9" s="208"/>
    </row>
    <row r="10" spans="1:7">
      <c r="A10" s="13" t="s">
        <v>8</v>
      </c>
      <c r="B10" s="5" t="s">
        <v>9</v>
      </c>
      <c r="C10" s="2"/>
      <c r="D10" s="57">
        <v>113768.15</v>
      </c>
      <c r="E10" s="57">
        <v>0</v>
      </c>
      <c r="F10" s="58">
        <v>0</v>
      </c>
      <c r="G10" s="207" t="s">
        <v>439</v>
      </c>
    </row>
    <row r="11" spans="1:7">
      <c r="A11" s="13"/>
      <c r="B11" s="5"/>
      <c r="C11" s="2"/>
      <c r="D11" s="48"/>
      <c r="E11" s="50"/>
      <c r="F11" s="49"/>
      <c r="G11" s="208"/>
    </row>
    <row r="12" spans="1:7">
      <c r="A12" s="15" t="s">
        <v>10</v>
      </c>
      <c r="B12" s="5" t="s">
        <v>11</v>
      </c>
      <c r="C12" s="2"/>
      <c r="D12" s="57">
        <v>0</v>
      </c>
      <c r="E12" s="57">
        <v>0</v>
      </c>
      <c r="F12" s="58">
        <v>0</v>
      </c>
      <c r="G12" s="382" t="s">
        <v>470</v>
      </c>
    </row>
    <row r="13" spans="1:7">
      <c r="A13" s="13"/>
      <c r="B13" s="5"/>
      <c r="C13" s="2"/>
      <c r="D13" s="48"/>
      <c r="E13" s="48"/>
      <c r="F13" s="49"/>
      <c r="G13" s="208"/>
    </row>
    <row r="14" spans="1:7">
      <c r="A14" s="13" t="s">
        <v>12</v>
      </c>
      <c r="B14" s="5" t="s">
        <v>9</v>
      </c>
      <c r="C14" s="2"/>
      <c r="D14" s="57">
        <v>4202356.1700000009</v>
      </c>
      <c r="E14" s="57">
        <v>4276072.74</v>
      </c>
      <c r="F14" s="58">
        <v>3794449.3100000005</v>
      </c>
      <c r="G14" s="208" t="s">
        <v>469</v>
      </c>
    </row>
    <row r="15" spans="1:7">
      <c r="A15" s="14" t="s">
        <v>13</v>
      </c>
      <c r="B15" s="5"/>
      <c r="C15" s="2"/>
      <c r="D15" s="59">
        <v>0</v>
      </c>
      <c r="E15" s="59">
        <v>0</v>
      </c>
      <c r="F15" s="60">
        <v>0</v>
      </c>
      <c r="G15" s="635" t="s">
        <v>638</v>
      </c>
    </row>
    <row r="16" spans="1:7">
      <c r="A16" s="13"/>
      <c r="B16" s="5"/>
      <c r="C16" s="2"/>
      <c r="D16" s="48"/>
      <c r="E16" s="48"/>
      <c r="F16" s="49"/>
      <c r="G16" s="208"/>
    </row>
    <row r="17" spans="1:7" ht="30">
      <c r="A17" s="15" t="s">
        <v>14</v>
      </c>
      <c r="B17" s="5" t="s">
        <v>9</v>
      </c>
      <c r="C17" s="2"/>
      <c r="D17" s="57">
        <v>0</v>
      </c>
      <c r="E17" s="57">
        <v>0</v>
      </c>
      <c r="F17" s="58">
        <v>0</v>
      </c>
      <c r="G17" s="208" t="s">
        <v>440</v>
      </c>
    </row>
    <row r="18" spans="1:7">
      <c r="A18" s="13"/>
      <c r="B18" s="5"/>
      <c r="C18" s="2"/>
      <c r="D18" s="48"/>
      <c r="E18" s="48"/>
      <c r="F18" s="49"/>
      <c r="G18" s="208"/>
    </row>
    <row r="19" spans="1:7">
      <c r="A19" s="13" t="s">
        <v>15</v>
      </c>
      <c r="B19" s="5" t="s">
        <v>11</v>
      </c>
      <c r="C19" s="2"/>
      <c r="D19" s="57">
        <v>4358344.12</v>
      </c>
      <c r="E19" s="57">
        <v>4095148.74</v>
      </c>
      <c r="F19" s="58">
        <v>3592043</v>
      </c>
      <c r="G19" s="208" t="s">
        <v>441</v>
      </c>
    </row>
    <row r="20" spans="1:7">
      <c r="A20" s="14" t="s">
        <v>16</v>
      </c>
      <c r="B20" s="5"/>
      <c r="C20" s="2"/>
      <c r="D20" s="48"/>
      <c r="E20" s="48"/>
      <c r="F20" s="49"/>
      <c r="G20" s="208"/>
    </row>
    <row r="21" spans="1:7">
      <c r="A21" s="14" t="s">
        <v>17</v>
      </c>
      <c r="B21" s="5"/>
      <c r="C21" s="2"/>
      <c r="D21" s="59">
        <v>0</v>
      </c>
      <c r="E21" s="59">
        <v>0</v>
      </c>
      <c r="F21" s="60">
        <v>0</v>
      </c>
      <c r="G21" s="208" t="s">
        <v>442</v>
      </c>
    </row>
    <row r="22" spans="1:7">
      <c r="A22" s="14" t="s">
        <v>18</v>
      </c>
      <c r="B22" s="5"/>
      <c r="C22" s="2"/>
      <c r="D22" s="59">
        <v>154276.09</v>
      </c>
      <c r="E22" s="59">
        <v>154948.65</v>
      </c>
      <c r="F22" s="60">
        <v>154948.65</v>
      </c>
      <c r="G22" s="208" t="s">
        <v>443</v>
      </c>
    </row>
    <row r="23" spans="1:7">
      <c r="A23" s="13"/>
      <c r="B23" s="5"/>
      <c r="C23" s="2"/>
      <c r="D23" s="48"/>
      <c r="E23" s="48"/>
      <c r="F23" s="49"/>
      <c r="G23" s="208"/>
    </row>
    <row r="24" spans="1:7">
      <c r="A24" s="16" t="s">
        <v>19</v>
      </c>
      <c r="B24" s="5" t="s">
        <v>11</v>
      </c>
      <c r="C24" s="2"/>
      <c r="D24" s="57">
        <v>0</v>
      </c>
      <c r="E24" s="57">
        <v>0</v>
      </c>
      <c r="F24" s="58">
        <v>0</v>
      </c>
      <c r="G24" s="208" t="s">
        <v>444</v>
      </c>
    </row>
    <row r="25" spans="1:7">
      <c r="A25" s="13"/>
      <c r="B25" s="5"/>
      <c r="C25" s="2"/>
      <c r="D25" s="48"/>
      <c r="E25" s="48"/>
      <c r="F25" s="49"/>
      <c r="G25" s="208"/>
    </row>
    <row r="26" spans="1:7" ht="30">
      <c r="A26" s="15" t="s">
        <v>20</v>
      </c>
      <c r="B26" s="5" t="s">
        <v>11</v>
      </c>
      <c r="C26" s="2"/>
      <c r="D26" s="57">
        <v>161050</v>
      </c>
      <c r="E26" s="57">
        <v>166924</v>
      </c>
      <c r="F26" s="58">
        <v>188406.31</v>
      </c>
      <c r="G26" s="208" t="s">
        <v>445</v>
      </c>
    </row>
    <row r="27" spans="1:7">
      <c r="A27" s="14" t="s">
        <v>13</v>
      </c>
      <c r="B27" s="30"/>
      <c r="C27" s="31"/>
      <c r="D27" s="59">
        <v>0</v>
      </c>
      <c r="E27" s="59">
        <v>0</v>
      </c>
      <c r="F27" s="60">
        <v>0</v>
      </c>
      <c r="G27" s="635" t="s">
        <v>638</v>
      </c>
    </row>
    <row r="28" spans="1:7" s="214" customFormat="1" ht="15" customHeight="1">
      <c r="A28" s="388" t="s">
        <v>472</v>
      </c>
      <c r="B28" s="387"/>
      <c r="C28" s="386"/>
      <c r="D28" s="59">
        <v>0</v>
      </c>
      <c r="E28" s="59">
        <v>0</v>
      </c>
      <c r="F28" s="60">
        <v>0</v>
      </c>
      <c r="G28" s="217" t="s">
        <v>651</v>
      </c>
    </row>
    <row r="29" spans="1:7" ht="24.75" customHeight="1">
      <c r="A29" s="17" t="s">
        <v>21</v>
      </c>
      <c r="B29" s="32"/>
      <c r="C29" s="33"/>
      <c r="D29" s="51">
        <f>ROUND(D10+D14+D17-D19-D24-D12-D26,2)</f>
        <v>-203269.8</v>
      </c>
      <c r="E29" s="51">
        <f>ROUND(E10+E14+E17-E19-E24-E12-E26,2)</f>
        <v>14000</v>
      </c>
      <c r="F29" s="52">
        <f>ROUND(F10+F14+F17-F19-F24-F12-F26,2)</f>
        <v>14000</v>
      </c>
      <c r="G29" s="381" t="s">
        <v>468</v>
      </c>
    </row>
    <row r="30" spans="1:7">
      <c r="A30" s="18"/>
      <c r="B30" s="34"/>
      <c r="C30" s="35"/>
      <c r="D30" s="36"/>
      <c r="E30" s="36"/>
      <c r="F30" s="37"/>
      <c r="G30" s="208"/>
    </row>
    <row r="31" spans="1:7" ht="30" customHeight="1">
      <c r="A31" s="656" t="s">
        <v>22</v>
      </c>
      <c r="B31" s="657"/>
      <c r="C31" s="657"/>
      <c r="D31" s="657"/>
      <c r="E31" s="657"/>
      <c r="F31" s="658"/>
      <c r="G31" s="208"/>
    </row>
    <row r="32" spans="1:7">
      <c r="A32" s="13"/>
      <c r="B32" s="6"/>
      <c r="C32" s="2"/>
      <c r="D32" s="38"/>
      <c r="E32" s="38"/>
      <c r="F32" s="39"/>
      <c r="G32" s="208"/>
    </row>
    <row r="33" spans="1:7" ht="30">
      <c r="A33" s="46" t="s">
        <v>50</v>
      </c>
      <c r="B33" s="5" t="s">
        <v>9</v>
      </c>
      <c r="C33" s="2"/>
      <c r="D33" s="57">
        <v>208269.8</v>
      </c>
      <c r="E33" s="57">
        <v>0</v>
      </c>
      <c r="F33" s="58">
        <v>0</v>
      </c>
      <c r="G33" s="207" t="s">
        <v>467</v>
      </c>
    </row>
    <row r="34" spans="1:7">
      <c r="A34" s="14" t="s">
        <v>13</v>
      </c>
      <c r="B34" s="30"/>
      <c r="C34" s="31"/>
      <c r="D34" s="59">
        <v>0</v>
      </c>
      <c r="E34" s="7"/>
      <c r="F34" s="3"/>
      <c r="G34" s="635" t="s">
        <v>638</v>
      </c>
    </row>
    <row r="35" spans="1:7">
      <c r="A35" s="47"/>
      <c r="B35" s="5"/>
      <c r="C35" s="2"/>
      <c r="D35" s="7"/>
      <c r="E35" s="7"/>
      <c r="F35" s="3"/>
      <c r="G35" s="208"/>
    </row>
    <row r="36" spans="1:7" ht="30">
      <c r="A36" s="46" t="s">
        <v>23</v>
      </c>
      <c r="B36" s="5" t="s">
        <v>9</v>
      </c>
      <c r="C36" s="2"/>
      <c r="D36" s="57">
        <v>0</v>
      </c>
      <c r="E36" s="57">
        <v>0</v>
      </c>
      <c r="F36" s="58">
        <v>0</v>
      </c>
      <c r="G36" s="635" t="s">
        <v>638</v>
      </c>
    </row>
    <row r="37" spans="1:7">
      <c r="A37" s="14" t="s">
        <v>13</v>
      </c>
      <c r="B37" s="30"/>
      <c r="C37" s="31"/>
      <c r="D37" s="59">
        <v>0</v>
      </c>
      <c r="E37" s="59">
        <v>0</v>
      </c>
      <c r="F37" s="60">
        <v>0</v>
      </c>
      <c r="G37" s="635" t="s">
        <v>638</v>
      </c>
    </row>
    <row r="38" spans="1:7">
      <c r="A38" s="47"/>
      <c r="B38" s="5"/>
      <c r="C38" s="2"/>
      <c r="D38" s="48"/>
      <c r="E38" s="48"/>
      <c r="F38" s="49"/>
      <c r="G38" s="208"/>
    </row>
    <row r="39" spans="1:7" ht="30">
      <c r="A39" s="46" t="s">
        <v>24</v>
      </c>
      <c r="B39" s="639" t="s">
        <v>11</v>
      </c>
      <c r="C39" s="638"/>
      <c r="D39" s="637">
        <v>5000</v>
      </c>
      <c r="E39" s="637">
        <v>14000</v>
      </c>
      <c r="F39" s="636">
        <v>14000</v>
      </c>
      <c r="G39" s="640" t="s">
        <v>650</v>
      </c>
    </row>
    <row r="40" spans="1:7">
      <c r="A40" s="47"/>
      <c r="B40" s="5"/>
      <c r="C40" s="2"/>
      <c r="D40" s="48"/>
      <c r="E40" s="48"/>
      <c r="F40" s="49"/>
      <c r="G40" s="208"/>
    </row>
    <row r="41" spans="1:7" ht="30">
      <c r="A41" s="46" t="s">
        <v>25</v>
      </c>
      <c r="B41" s="639" t="s">
        <v>9</v>
      </c>
      <c r="C41" s="638"/>
      <c r="D41" s="637">
        <v>0</v>
      </c>
      <c r="E41" s="637">
        <v>0</v>
      </c>
      <c r="F41" s="636">
        <v>0</v>
      </c>
      <c r="G41" s="635" t="s">
        <v>638</v>
      </c>
    </row>
    <row r="42" spans="1:7">
      <c r="A42" s="18"/>
      <c r="B42" s="34"/>
      <c r="C42" s="35"/>
      <c r="D42" s="53"/>
      <c r="E42" s="53"/>
      <c r="F42" s="54"/>
      <c r="G42" s="208"/>
    </row>
    <row r="43" spans="1:7">
      <c r="A43" s="659" t="s">
        <v>51</v>
      </c>
      <c r="B43" s="5"/>
      <c r="C43" s="2"/>
      <c r="D43" s="48"/>
      <c r="E43" s="48"/>
      <c r="F43" s="49"/>
      <c r="G43" s="207" t="s">
        <v>96</v>
      </c>
    </row>
    <row r="44" spans="1:7">
      <c r="A44" s="660"/>
      <c r="B44" s="5"/>
      <c r="C44" s="2"/>
      <c r="D44" s="48"/>
      <c r="E44" s="48"/>
      <c r="F44" s="49"/>
      <c r="G44" s="208"/>
    </row>
    <row r="45" spans="1:7" ht="15.75" thickBot="1">
      <c r="A45" s="19" t="s">
        <v>26</v>
      </c>
      <c r="B45" s="22"/>
      <c r="C45" s="8"/>
      <c r="D45" s="55">
        <f>ROUND(D29+D33+D36-D39+D41,2)</f>
        <v>0</v>
      </c>
      <c r="E45" s="55">
        <f>ROUND(E29+E33+E36-E39+E41,2)</f>
        <v>0</v>
      </c>
      <c r="F45" s="56">
        <f>ROUND(F29+F33+F36-F39+F41,2)</f>
        <v>0</v>
      </c>
      <c r="G45" s="381" t="s">
        <v>466</v>
      </c>
    </row>
    <row r="46" spans="1:7" ht="15.75" thickTop="1">
      <c r="A46" s="13"/>
      <c r="B46" s="5"/>
      <c r="C46" s="2"/>
      <c r="D46" s="7"/>
      <c r="E46" s="7"/>
      <c r="F46" s="3"/>
      <c r="G46" s="208"/>
    </row>
    <row r="47" spans="1:7">
      <c r="A47" s="46" t="s">
        <v>488</v>
      </c>
      <c r="B47" s="5" t="s">
        <v>9</v>
      </c>
      <c r="C47" s="2"/>
      <c r="D47" s="57">
        <v>455519.88999999996</v>
      </c>
      <c r="E47" s="57">
        <v>0</v>
      </c>
      <c r="F47" s="58">
        <v>0</v>
      </c>
      <c r="G47" s="207" t="s">
        <v>465</v>
      </c>
    </row>
    <row r="48" spans="1:7">
      <c r="A48" s="13"/>
      <c r="B48" s="5"/>
      <c r="C48" s="2"/>
      <c r="D48" s="7"/>
      <c r="E48" s="7"/>
      <c r="F48" s="3"/>
      <c r="G48" s="208"/>
    </row>
    <row r="49" spans="1:7">
      <c r="A49" s="16" t="s">
        <v>27</v>
      </c>
      <c r="B49" s="5" t="s">
        <v>9</v>
      </c>
      <c r="C49" s="2"/>
      <c r="D49" s="57">
        <v>539779.05000000005</v>
      </c>
      <c r="E49" s="57">
        <v>0</v>
      </c>
      <c r="F49" s="58">
        <v>0</v>
      </c>
      <c r="G49" s="207" t="s">
        <v>446</v>
      </c>
    </row>
    <row r="50" spans="1:7">
      <c r="A50" s="13"/>
      <c r="B50" s="5"/>
      <c r="C50" s="2"/>
      <c r="D50" s="48"/>
      <c r="E50" s="48"/>
      <c r="F50" s="49"/>
      <c r="G50" s="208"/>
    </row>
    <row r="51" spans="1:7">
      <c r="A51" s="13" t="s">
        <v>28</v>
      </c>
      <c r="B51" s="5" t="s">
        <v>9</v>
      </c>
      <c r="C51" s="2"/>
      <c r="D51" s="57">
        <v>2629988.75</v>
      </c>
      <c r="E51" s="57">
        <v>2578802</v>
      </c>
      <c r="F51" s="58">
        <v>12201500</v>
      </c>
      <c r="G51" s="208" t="s">
        <v>464</v>
      </c>
    </row>
    <row r="52" spans="1:7">
      <c r="A52" s="13"/>
      <c r="B52" s="5"/>
      <c r="C52" s="2"/>
      <c r="D52" s="48"/>
      <c r="E52" s="48"/>
      <c r="F52" s="49"/>
      <c r="G52" s="208"/>
    </row>
    <row r="53" spans="1:7" ht="30">
      <c r="A53" s="15" t="s">
        <v>14</v>
      </c>
      <c r="B53" s="5" t="s">
        <v>11</v>
      </c>
      <c r="C53" s="2"/>
      <c r="D53" s="57">
        <v>0</v>
      </c>
      <c r="E53" s="57">
        <v>0</v>
      </c>
      <c r="F53" s="58">
        <v>0</v>
      </c>
      <c r="G53" s="208" t="s">
        <v>440</v>
      </c>
    </row>
    <row r="54" spans="1:7">
      <c r="A54" s="13"/>
      <c r="B54" s="5"/>
      <c r="C54" s="2"/>
      <c r="D54" s="48"/>
      <c r="E54" s="48"/>
      <c r="F54" s="49"/>
      <c r="G54" s="208"/>
    </row>
    <row r="55" spans="1:7" ht="30">
      <c r="A55" s="46" t="s">
        <v>23</v>
      </c>
      <c r="B55" s="5" t="s">
        <v>11</v>
      </c>
      <c r="C55" s="2"/>
      <c r="D55" s="236">
        <f>D36</f>
        <v>0</v>
      </c>
      <c r="E55" s="236">
        <f>E36</f>
        <v>0</v>
      </c>
      <c r="F55" s="237">
        <f>F36</f>
        <v>0</v>
      </c>
      <c r="G55" s="208" t="s">
        <v>637</v>
      </c>
    </row>
    <row r="56" spans="1:7">
      <c r="A56" s="47"/>
      <c r="B56" s="5"/>
      <c r="C56" s="2"/>
      <c r="D56" s="48"/>
      <c r="E56" s="48"/>
      <c r="F56" s="49"/>
      <c r="G56" s="208"/>
    </row>
    <row r="57" spans="1:7">
      <c r="A57" s="47" t="s">
        <v>29</v>
      </c>
      <c r="B57" s="5" t="s">
        <v>11</v>
      </c>
      <c r="C57" s="2"/>
      <c r="D57" s="57">
        <v>0</v>
      </c>
      <c r="E57" s="57">
        <v>0</v>
      </c>
      <c r="F57" s="58">
        <v>0</v>
      </c>
      <c r="G57" s="208" t="s">
        <v>447</v>
      </c>
    </row>
    <row r="58" spans="1:7">
      <c r="A58" s="47"/>
      <c r="B58" s="5"/>
      <c r="C58" s="2"/>
      <c r="D58" s="48"/>
      <c r="E58" s="48"/>
      <c r="F58" s="49"/>
      <c r="G58" s="208"/>
    </row>
    <row r="59" spans="1:7">
      <c r="A59" s="47" t="s">
        <v>30</v>
      </c>
      <c r="B59" s="5" t="s">
        <v>11</v>
      </c>
      <c r="C59" s="2"/>
      <c r="D59" s="57">
        <v>0</v>
      </c>
      <c r="E59" s="57">
        <v>0</v>
      </c>
      <c r="F59" s="58">
        <v>0</v>
      </c>
      <c r="G59" s="208" t="s">
        <v>448</v>
      </c>
    </row>
    <row r="60" spans="1:7">
      <c r="A60" s="47"/>
      <c r="B60" s="5"/>
      <c r="C60" s="2"/>
      <c r="D60" s="48"/>
      <c r="E60" s="48"/>
      <c r="F60" s="49"/>
      <c r="G60" s="208"/>
    </row>
    <row r="61" spans="1:7" ht="30">
      <c r="A61" s="46" t="s">
        <v>31</v>
      </c>
      <c r="B61" s="5" t="s">
        <v>11</v>
      </c>
      <c r="C61" s="2"/>
      <c r="D61" s="57">
        <v>0</v>
      </c>
      <c r="E61" s="57">
        <v>468000</v>
      </c>
      <c r="F61" s="58">
        <v>0</v>
      </c>
      <c r="G61" s="208" t="s">
        <v>449</v>
      </c>
    </row>
    <row r="62" spans="1:7">
      <c r="A62" s="47"/>
      <c r="B62" s="5"/>
      <c r="C62" s="2"/>
      <c r="D62" s="48"/>
      <c r="E62" s="48"/>
      <c r="F62" s="49"/>
      <c r="G62" s="208"/>
    </row>
    <row r="63" spans="1:7" ht="30">
      <c r="A63" s="46" t="s">
        <v>24</v>
      </c>
      <c r="B63" s="5" t="s">
        <v>9</v>
      </c>
      <c r="C63" s="2"/>
      <c r="D63" s="236">
        <f>D39</f>
        <v>5000</v>
      </c>
      <c r="E63" s="236">
        <f>E39</f>
        <v>14000</v>
      </c>
      <c r="F63" s="237">
        <f>F39</f>
        <v>14000</v>
      </c>
      <c r="G63" s="208" t="s">
        <v>463</v>
      </c>
    </row>
    <row r="64" spans="1:7">
      <c r="A64" s="47"/>
      <c r="B64" s="5"/>
      <c r="C64" s="2"/>
      <c r="D64" s="48"/>
      <c r="E64" s="48"/>
      <c r="F64" s="49"/>
      <c r="G64" s="208"/>
    </row>
    <row r="65" spans="1:7" ht="30">
      <c r="A65" s="46" t="s">
        <v>25</v>
      </c>
      <c r="B65" s="5" t="s">
        <v>11</v>
      </c>
      <c r="C65" s="2"/>
      <c r="D65" s="236">
        <f>D41</f>
        <v>0</v>
      </c>
      <c r="E65" s="236">
        <f>E41</f>
        <v>0</v>
      </c>
      <c r="F65" s="237">
        <f>F41</f>
        <v>0</v>
      </c>
      <c r="G65" s="208" t="s">
        <v>636</v>
      </c>
    </row>
    <row r="66" spans="1:7">
      <c r="A66" s="13"/>
      <c r="B66" s="5"/>
      <c r="C66" s="2"/>
      <c r="D66" s="48"/>
      <c r="E66" s="48"/>
      <c r="F66" s="49"/>
      <c r="G66" s="208"/>
    </row>
    <row r="67" spans="1:7">
      <c r="A67" s="13" t="s">
        <v>32</v>
      </c>
      <c r="B67" s="5" t="s">
        <v>11</v>
      </c>
      <c r="C67" s="2"/>
      <c r="D67" s="57">
        <v>3630287.69</v>
      </c>
      <c r="E67" s="57">
        <v>2124802</v>
      </c>
      <c r="F67" s="58">
        <v>12215500</v>
      </c>
      <c r="G67" s="208" t="s">
        <v>450</v>
      </c>
    </row>
    <row r="68" spans="1:7">
      <c r="A68" s="14" t="s">
        <v>33</v>
      </c>
      <c r="B68" s="30"/>
      <c r="C68" s="31"/>
      <c r="D68" s="59">
        <v>0</v>
      </c>
      <c r="E68" s="59">
        <v>0</v>
      </c>
      <c r="F68" s="60">
        <v>0</v>
      </c>
      <c r="G68" s="208" t="s">
        <v>451</v>
      </c>
    </row>
    <row r="69" spans="1:7">
      <c r="A69" s="13"/>
      <c r="B69" s="5"/>
      <c r="C69" s="2"/>
      <c r="D69" s="48"/>
      <c r="E69" s="48"/>
      <c r="F69" s="49"/>
      <c r="G69" s="208"/>
    </row>
    <row r="70" spans="1:7">
      <c r="A70" s="16" t="s">
        <v>34</v>
      </c>
      <c r="B70" s="5" t="s">
        <v>11</v>
      </c>
      <c r="C70" s="2"/>
      <c r="D70" s="57">
        <v>0</v>
      </c>
      <c r="E70" s="57">
        <v>0</v>
      </c>
      <c r="F70" s="58">
        <v>0</v>
      </c>
      <c r="G70" s="208" t="s">
        <v>452</v>
      </c>
    </row>
    <row r="71" spans="1:7">
      <c r="A71" s="13"/>
      <c r="B71" s="5"/>
      <c r="C71" s="2"/>
      <c r="D71" s="48"/>
      <c r="E71" s="48"/>
      <c r="F71" s="49"/>
      <c r="G71" s="208"/>
    </row>
    <row r="72" spans="1:7">
      <c r="A72" s="16" t="s">
        <v>19</v>
      </c>
      <c r="B72" s="5" t="s">
        <v>9</v>
      </c>
      <c r="C72" s="2"/>
      <c r="D72" s="57">
        <v>0</v>
      </c>
      <c r="E72" s="57">
        <v>0</v>
      </c>
      <c r="F72" s="58">
        <v>0</v>
      </c>
      <c r="G72" s="208" t="s">
        <v>444</v>
      </c>
    </row>
    <row r="73" spans="1:7">
      <c r="A73" s="18"/>
      <c r="B73" s="34"/>
      <c r="C73" s="35"/>
      <c r="D73" s="53"/>
      <c r="E73" s="53"/>
      <c r="F73" s="54"/>
      <c r="G73" s="208"/>
    </row>
    <row r="74" spans="1:7">
      <c r="A74" s="659" t="s">
        <v>35</v>
      </c>
      <c r="B74" s="6"/>
      <c r="C74" s="2"/>
      <c r="D74" s="48"/>
      <c r="E74" s="48"/>
      <c r="F74" s="49"/>
      <c r="G74" s="208"/>
    </row>
    <row r="75" spans="1:7">
      <c r="A75" s="660"/>
      <c r="B75" s="5"/>
      <c r="C75" s="2"/>
      <c r="D75" s="48"/>
      <c r="E75" s="48"/>
      <c r="F75" s="49"/>
      <c r="G75" s="208"/>
    </row>
    <row r="76" spans="1:7" ht="15.75" thickBot="1">
      <c r="A76" s="19" t="s">
        <v>36</v>
      </c>
      <c r="B76" s="22"/>
      <c r="C76" s="8"/>
      <c r="D76" s="55">
        <f>ROUND(D47+D49+D51-D53-D55-D57-D59-D61+D63-D65-D67-D70+D72,2)</f>
        <v>0</v>
      </c>
      <c r="E76" s="55">
        <f>ROUND(E47+E49+E51-E53-E55-E57-E59-E61+E63-E65-E67-E70+E72,2)</f>
        <v>0</v>
      </c>
      <c r="F76" s="56">
        <f>ROUND(F47+F49+F51-F53-F55-F57-F59-F61+F63-F65-F67-F70+F72,2)</f>
        <v>0</v>
      </c>
      <c r="G76" s="381" t="s">
        <v>462</v>
      </c>
    </row>
    <row r="77" spans="1:7" ht="15.75" thickTop="1">
      <c r="A77" s="13"/>
      <c r="B77" s="5"/>
      <c r="C77" s="2"/>
      <c r="D77" s="48"/>
      <c r="E77" s="48"/>
      <c r="F77" s="49"/>
      <c r="G77" s="208"/>
    </row>
    <row r="78" spans="1:7">
      <c r="A78" s="13"/>
      <c r="B78" s="5"/>
      <c r="C78" s="2"/>
      <c r="D78" s="48"/>
      <c r="E78" s="48"/>
      <c r="F78" s="49"/>
      <c r="G78" s="208"/>
    </row>
    <row r="79" spans="1:7">
      <c r="A79" s="13"/>
      <c r="B79" s="5"/>
      <c r="C79" s="2"/>
      <c r="D79" s="48"/>
      <c r="E79" s="48"/>
      <c r="F79" s="49"/>
      <c r="G79" s="208"/>
    </row>
    <row r="80" spans="1:7">
      <c r="A80" s="13" t="s">
        <v>29</v>
      </c>
      <c r="B80" s="5" t="s">
        <v>9</v>
      </c>
      <c r="C80" s="2"/>
      <c r="D80" s="57">
        <v>0</v>
      </c>
      <c r="E80" s="57">
        <v>0</v>
      </c>
      <c r="F80" s="58">
        <v>0</v>
      </c>
      <c r="G80" s="208" t="s">
        <v>447</v>
      </c>
    </row>
    <row r="81" spans="1:7">
      <c r="A81" s="13"/>
      <c r="B81" s="5"/>
      <c r="C81" s="2"/>
      <c r="D81" s="48"/>
      <c r="E81" s="48"/>
      <c r="F81" s="49"/>
      <c r="G81" s="208"/>
    </row>
    <row r="82" spans="1:7">
      <c r="A82" s="13" t="s">
        <v>30</v>
      </c>
      <c r="B82" s="5" t="s">
        <v>9</v>
      </c>
      <c r="C82" s="2"/>
      <c r="D82" s="57">
        <v>0</v>
      </c>
      <c r="E82" s="57">
        <v>0</v>
      </c>
      <c r="F82" s="58">
        <v>0</v>
      </c>
      <c r="G82" s="208" t="s">
        <v>448</v>
      </c>
    </row>
    <row r="83" spans="1:7">
      <c r="A83" s="13"/>
      <c r="B83" s="5"/>
      <c r="C83" s="2"/>
      <c r="D83" s="48"/>
      <c r="E83" s="48"/>
      <c r="F83" s="49"/>
      <c r="G83" s="208"/>
    </row>
    <row r="84" spans="1:7" ht="30">
      <c r="A84" s="15" t="s">
        <v>31</v>
      </c>
      <c r="B84" s="5" t="s">
        <v>9</v>
      </c>
      <c r="C84" s="2"/>
      <c r="D84" s="57">
        <v>0</v>
      </c>
      <c r="E84" s="57">
        <v>468000</v>
      </c>
      <c r="F84" s="58">
        <v>0</v>
      </c>
      <c r="G84" s="208" t="s">
        <v>449</v>
      </c>
    </row>
    <row r="85" spans="1:7">
      <c r="A85" s="13"/>
      <c r="B85" s="5"/>
      <c r="C85" s="2"/>
      <c r="D85" s="48"/>
      <c r="E85" s="48"/>
      <c r="F85" s="49"/>
      <c r="G85" s="208"/>
    </row>
    <row r="86" spans="1:7">
      <c r="A86" s="13" t="s">
        <v>37</v>
      </c>
      <c r="B86" s="5" t="s">
        <v>11</v>
      </c>
      <c r="C86" s="2"/>
      <c r="D86" s="57">
        <v>0</v>
      </c>
      <c r="E86" s="57">
        <v>0</v>
      </c>
      <c r="F86" s="58">
        <v>0</v>
      </c>
      <c r="G86" s="208" t="s">
        <v>453</v>
      </c>
    </row>
    <row r="87" spans="1:7">
      <c r="A87" s="13"/>
      <c r="B87" s="5"/>
      <c r="C87" s="2"/>
      <c r="D87" s="48"/>
      <c r="E87" s="48"/>
      <c r="F87" s="49"/>
      <c r="G87" s="208"/>
    </row>
    <row r="88" spans="1:7">
      <c r="A88" s="13" t="s">
        <v>38</v>
      </c>
      <c r="B88" s="5" t="s">
        <v>11</v>
      </c>
      <c r="C88" s="2"/>
      <c r="D88" s="57">
        <v>0</v>
      </c>
      <c r="E88" s="57">
        <v>0</v>
      </c>
      <c r="F88" s="58">
        <v>0</v>
      </c>
      <c r="G88" s="208" t="s">
        <v>454</v>
      </c>
    </row>
    <row r="89" spans="1:7">
      <c r="A89" s="13"/>
      <c r="B89" s="5"/>
      <c r="C89" s="2"/>
      <c r="D89" s="48"/>
      <c r="E89" s="48"/>
      <c r="F89" s="49"/>
      <c r="G89" s="208"/>
    </row>
    <row r="90" spans="1:7" ht="30">
      <c r="A90" s="15" t="s">
        <v>39</v>
      </c>
      <c r="B90" s="5" t="s">
        <v>11</v>
      </c>
      <c r="C90" s="2"/>
      <c r="D90" s="57">
        <v>0</v>
      </c>
      <c r="E90" s="57">
        <v>468000</v>
      </c>
      <c r="F90" s="58">
        <v>0</v>
      </c>
      <c r="G90" s="208" t="s">
        <v>455</v>
      </c>
    </row>
    <row r="91" spans="1:7">
      <c r="A91" s="13"/>
      <c r="B91" s="5"/>
      <c r="C91" s="2"/>
      <c r="D91" s="48"/>
      <c r="E91" s="48"/>
      <c r="F91" s="49"/>
      <c r="G91" s="208"/>
    </row>
    <row r="92" spans="1:7">
      <c r="A92" s="13"/>
      <c r="B92" s="5"/>
      <c r="C92" s="40"/>
      <c r="D92" s="53"/>
      <c r="E92" s="53"/>
      <c r="F92" s="54"/>
      <c r="G92" s="208"/>
    </row>
    <row r="93" spans="1:7">
      <c r="A93" s="659" t="s">
        <v>40</v>
      </c>
      <c r="B93" s="6"/>
      <c r="C93" s="2"/>
      <c r="D93" s="48"/>
      <c r="E93" s="48"/>
      <c r="F93" s="49"/>
      <c r="G93" s="208"/>
    </row>
    <row r="94" spans="1:7">
      <c r="A94" s="660"/>
      <c r="B94" s="5"/>
      <c r="C94" s="2"/>
      <c r="D94" s="48"/>
      <c r="E94" s="48"/>
      <c r="F94" s="49"/>
      <c r="G94" s="208"/>
    </row>
    <row r="95" spans="1:7" ht="15.75" thickBot="1">
      <c r="A95" s="19" t="s">
        <v>41</v>
      </c>
      <c r="B95" s="22"/>
      <c r="C95" s="8"/>
      <c r="D95" s="55">
        <f>ROUND(D45+D76+D80+D82+D84-D86-D88-D90,2)</f>
        <v>0</v>
      </c>
      <c r="E95" s="55">
        <f>ROUND(E45+E76+E80+E82+E84-E86-E88-E90,2)</f>
        <v>0</v>
      </c>
      <c r="F95" s="56">
        <f>ROUND(F45+F76+F80+F82+F84-F86-F88-F90,2)</f>
        <v>0</v>
      </c>
      <c r="G95" s="381" t="s">
        <v>461</v>
      </c>
    </row>
    <row r="96" spans="1:7" ht="15.75" thickTop="1">
      <c r="A96" s="222"/>
      <c r="B96" s="223"/>
      <c r="C96" s="223"/>
      <c r="D96" s="224"/>
      <c r="E96" s="224"/>
      <c r="F96" s="224"/>
    </row>
    <row r="97" spans="1:7">
      <c r="A97" s="225" t="s">
        <v>489</v>
      </c>
      <c r="B97" s="226"/>
      <c r="C97" s="227"/>
      <c r="D97" s="228"/>
      <c r="E97" s="228"/>
      <c r="F97" s="228"/>
      <c r="G97" s="207" t="s">
        <v>98</v>
      </c>
    </row>
    <row r="98" spans="1:7">
      <c r="A98" s="229" t="s">
        <v>431</v>
      </c>
      <c r="B98" s="230"/>
      <c r="C98" s="661">
        <f>D45</f>
        <v>0</v>
      </c>
      <c r="D98" s="662"/>
      <c r="E98" s="621">
        <f>E45</f>
        <v>0</v>
      </c>
      <c r="F98" s="621">
        <f>F45</f>
        <v>0</v>
      </c>
      <c r="G98" s="232" t="s">
        <v>432</v>
      </c>
    </row>
    <row r="99" spans="1:7" ht="45" customHeight="1">
      <c r="A99" s="233" t="s">
        <v>433</v>
      </c>
      <c r="B99" s="230" t="s">
        <v>11</v>
      </c>
      <c r="C99" s="661">
        <f>D33-D28</f>
        <v>208269.8</v>
      </c>
      <c r="D99" s="662"/>
      <c r="E99" s="231">
        <f>E33-E28</f>
        <v>0</v>
      </c>
      <c r="F99" s="231">
        <f>F33-F28</f>
        <v>0</v>
      </c>
      <c r="G99" s="642" t="s">
        <v>460</v>
      </c>
    </row>
    <row r="100" spans="1:7" ht="30">
      <c r="A100" s="234" t="s">
        <v>434</v>
      </c>
      <c r="B100" s="230"/>
      <c r="C100" s="663">
        <f>C98-C99</f>
        <v>-208269.8</v>
      </c>
      <c r="D100" s="662"/>
      <c r="E100" s="235">
        <f>E98-E99</f>
        <v>0</v>
      </c>
      <c r="F100" s="235">
        <f>F98-F99</f>
        <v>0</v>
      </c>
      <c r="G100" s="232" t="s">
        <v>435</v>
      </c>
    </row>
    <row r="101" spans="1:7">
      <c r="A101" s="20"/>
      <c r="B101" s="41"/>
      <c r="C101" s="41"/>
      <c r="D101" s="21"/>
      <c r="E101" s="21"/>
      <c r="F101" s="21"/>
    </row>
    <row r="102" spans="1:7">
      <c r="A102" s="43"/>
      <c r="B102" s="44"/>
      <c r="C102" s="44"/>
      <c r="D102" s="42"/>
      <c r="E102" s="42"/>
      <c r="F102" s="42"/>
    </row>
    <row r="103" spans="1:7" ht="24.95" customHeight="1">
      <c r="A103" s="664" t="s">
        <v>42</v>
      </c>
      <c r="B103" s="664"/>
      <c r="C103" s="664"/>
      <c r="D103" s="664"/>
      <c r="E103" s="664"/>
      <c r="F103" s="664"/>
    </row>
    <row r="104" spans="1:7" ht="24.95" customHeight="1">
      <c r="A104" s="664" t="s">
        <v>43</v>
      </c>
      <c r="B104" s="664"/>
      <c r="C104" s="664"/>
      <c r="D104" s="664"/>
      <c r="E104" s="664"/>
      <c r="F104" s="664"/>
    </row>
    <row r="105" spans="1:7" ht="24.95" customHeight="1">
      <c r="A105" s="664" t="s">
        <v>44</v>
      </c>
      <c r="B105" s="664"/>
      <c r="C105" s="664"/>
      <c r="D105" s="664"/>
      <c r="E105" s="664"/>
      <c r="F105" s="664"/>
    </row>
    <row r="106" spans="1:7" ht="24.95" customHeight="1">
      <c r="A106" s="664" t="s">
        <v>45</v>
      </c>
      <c r="B106" s="664"/>
      <c r="C106" s="664"/>
      <c r="D106" s="664"/>
      <c r="E106" s="664"/>
      <c r="F106" s="664"/>
    </row>
    <row r="107" spans="1:7" ht="24.95" customHeight="1">
      <c r="A107" s="664" t="s">
        <v>46</v>
      </c>
      <c r="B107" s="664"/>
      <c r="C107" s="664"/>
      <c r="D107" s="664"/>
      <c r="E107" s="664"/>
      <c r="F107" s="664"/>
    </row>
    <row r="108" spans="1:7" ht="24.95" customHeight="1">
      <c r="A108" s="664" t="s">
        <v>47</v>
      </c>
      <c r="B108" s="664"/>
      <c r="C108" s="664"/>
      <c r="D108" s="664"/>
      <c r="E108" s="664"/>
      <c r="F108" s="664"/>
    </row>
    <row r="109" spans="1:7" ht="24.95" customHeight="1">
      <c r="A109" s="664" t="s">
        <v>48</v>
      </c>
      <c r="B109" s="664"/>
      <c r="C109" s="664"/>
      <c r="D109" s="664"/>
      <c r="E109" s="664"/>
      <c r="F109" s="664"/>
    </row>
    <row r="110" spans="1:7" ht="24.95" customHeight="1">
      <c r="A110" s="664" t="s">
        <v>49</v>
      </c>
      <c r="B110" s="664"/>
      <c r="C110" s="664"/>
      <c r="D110" s="664"/>
      <c r="E110" s="664"/>
      <c r="F110" s="664"/>
    </row>
    <row r="111" spans="1:7" ht="70.5" customHeight="1">
      <c r="A111" s="664" t="s">
        <v>436</v>
      </c>
      <c r="B111" s="664"/>
      <c r="C111" s="664"/>
      <c r="D111" s="664"/>
      <c r="E111" s="664"/>
      <c r="F111" s="664"/>
    </row>
    <row r="112" spans="1:7" ht="27.75" customHeight="1">
      <c r="A112" s="664" t="s">
        <v>437</v>
      </c>
      <c r="B112" s="664"/>
      <c r="C112" s="664"/>
      <c r="D112" s="664"/>
      <c r="E112" s="664"/>
      <c r="F112" s="664"/>
    </row>
    <row r="113" spans="1:6" ht="66.75" customHeight="1">
      <c r="A113" s="664" t="s">
        <v>438</v>
      </c>
      <c r="B113" s="664"/>
      <c r="C113" s="664"/>
      <c r="D113" s="664"/>
      <c r="E113" s="664"/>
      <c r="F113" s="664"/>
    </row>
    <row r="114" spans="1:6">
      <c r="A114" s="665"/>
      <c r="B114" s="665"/>
      <c r="C114" s="665"/>
      <c r="D114" s="665"/>
      <c r="E114" s="665"/>
      <c r="F114" s="665"/>
    </row>
  </sheetData>
  <sheetProtection password="D3C7" sheet="1" objects="1" scenarios="1"/>
  <mergeCells count="26">
    <mergeCell ref="A113:F113"/>
    <mergeCell ref="A114:F114"/>
    <mergeCell ref="A107:F107"/>
    <mergeCell ref="A108:F108"/>
    <mergeCell ref="A109:F109"/>
    <mergeCell ref="A110:F110"/>
    <mergeCell ref="A111:F111"/>
    <mergeCell ref="A112:F112"/>
    <mergeCell ref="C99:D99"/>
    <mergeCell ref="C100:D100"/>
    <mergeCell ref="A103:F103"/>
    <mergeCell ref="A104:F104"/>
    <mergeCell ref="A105:F105"/>
    <mergeCell ref="A106:F106"/>
    <mergeCell ref="B8:C8"/>
    <mergeCell ref="A31:F31"/>
    <mergeCell ref="A43:A44"/>
    <mergeCell ref="A74:A75"/>
    <mergeCell ref="A93:A94"/>
    <mergeCell ref="C98:D98"/>
    <mergeCell ref="A1:F1"/>
    <mergeCell ref="A2:F2"/>
    <mergeCell ref="A3:F3"/>
    <mergeCell ref="A4:F4"/>
    <mergeCell ref="A5:F5"/>
    <mergeCell ref="A6:B6"/>
  </mergeCells>
  <conditionalFormatting sqref="D45:F45">
    <cfRule type="cellIs" dxfId="52" priority="3" stopIfTrue="1" operator="greaterThanOrEqual">
      <formula>0.01</formula>
    </cfRule>
    <cfRule type="cellIs" dxfId="51" priority="4" stopIfTrue="1" operator="lessThanOrEqual">
      <formula>-0.01</formula>
    </cfRule>
  </conditionalFormatting>
  <conditionalFormatting sqref="D76:F76">
    <cfRule type="cellIs" dxfId="50" priority="2" stopIfTrue="1" operator="notEqual">
      <formula>0</formula>
    </cfRule>
  </conditionalFormatting>
  <conditionalFormatting sqref="D95:F95">
    <cfRule type="cellIs" dxfId="49" priority="1" stopIfTrue="1" operator="notEqual">
      <formula>0</formula>
    </cfRule>
  </conditionalFormatting>
  <printOptions horizontalCentered="1"/>
  <pageMargins left="0.23622047244094491" right="0.23622047244094491" top="0.74803149606299213" bottom="0.74803149606299213" header="0.31496062992125984" footer="0.31496062992125984"/>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4"/>
  <sheetViews>
    <sheetView showGridLines="0" zoomScaleNormal="100" workbookViewId="0">
      <selection sqref="A1:C1"/>
    </sheetView>
  </sheetViews>
  <sheetFormatPr defaultRowHeight="15"/>
  <cols>
    <col min="1" max="1" width="5.7109375" style="1" customWidth="1"/>
    <col min="2" max="2" width="79.140625" style="1" customWidth="1"/>
    <col min="3" max="3" width="13.28515625" style="1" customWidth="1"/>
    <col min="4" max="4" width="3.42578125" style="1" customWidth="1"/>
    <col min="5" max="16384" width="9.140625" style="1"/>
  </cols>
  <sheetData>
    <row r="1" spans="1:4">
      <c r="A1" s="643"/>
      <c r="B1" s="643"/>
      <c r="C1" s="643"/>
    </row>
    <row r="2" spans="1:4" ht="24.95" customHeight="1">
      <c r="A2" s="644" t="s">
        <v>0</v>
      </c>
      <c r="B2" s="669"/>
      <c r="C2" s="670"/>
    </row>
    <row r="3" spans="1:4">
      <c r="A3" s="647" t="s">
        <v>53</v>
      </c>
      <c r="B3" s="647"/>
      <c r="C3" s="647"/>
    </row>
    <row r="4" spans="1:4" ht="18.75">
      <c r="A4" s="671"/>
      <c r="B4" s="672"/>
      <c r="C4" s="672"/>
    </row>
    <row r="5" spans="1:4" ht="38.1" customHeight="1">
      <c r="A5" s="680" t="s">
        <v>54</v>
      </c>
      <c r="B5" s="680"/>
      <c r="C5" s="680"/>
    </row>
    <row r="6" spans="1:4" ht="21" customHeight="1" thickBot="1">
      <c r="A6" s="673"/>
      <c r="B6" s="674"/>
      <c r="C6" s="674"/>
    </row>
    <row r="7" spans="1:4" ht="16.5" thickTop="1" thickBot="1">
      <c r="A7" s="667" t="s">
        <v>55</v>
      </c>
      <c r="B7" s="668"/>
      <c r="C7" s="61"/>
    </row>
    <row r="8" spans="1:4" ht="16.5" thickTop="1">
      <c r="A8" s="62" t="s">
        <v>9</v>
      </c>
      <c r="B8" s="63" t="s">
        <v>56</v>
      </c>
      <c r="C8" s="89">
        <v>0</v>
      </c>
      <c r="D8" s="208" t="s">
        <v>490</v>
      </c>
    </row>
    <row r="9" spans="1:4" ht="15.75">
      <c r="A9" s="62" t="s">
        <v>9</v>
      </c>
      <c r="B9" s="63" t="s">
        <v>57</v>
      </c>
      <c r="C9" s="89">
        <v>0</v>
      </c>
      <c r="D9" s="208" t="s">
        <v>490</v>
      </c>
    </row>
    <row r="10" spans="1:4" ht="15.75">
      <c r="A10" s="62" t="s">
        <v>9</v>
      </c>
      <c r="B10" s="64" t="s">
        <v>58</v>
      </c>
      <c r="C10" s="58">
        <v>0</v>
      </c>
      <c r="D10" s="208" t="s">
        <v>490</v>
      </c>
    </row>
    <row r="11" spans="1:4" ht="15.75">
      <c r="A11" s="62" t="s">
        <v>11</v>
      </c>
      <c r="B11" s="64" t="s">
        <v>59</v>
      </c>
      <c r="C11" s="58">
        <v>0</v>
      </c>
      <c r="D11" s="208" t="s">
        <v>490</v>
      </c>
    </row>
    <row r="12" spans="1:4" ht="15.75">
      <c r="A12" s="62" t="s">
        <v>11</v>
      </c>
      <c r="B12" s="64" t="s">
        <v>496</v>
      </c>
      <c r="C12" s="58">
        <v>0</v>
      </c>
      <c r="D12" s="208" t="s">
        <v>490</v>
      </c>
    </row>
    <row r="13" spans="1:4" ht="15.75">
      <c r="A13" s="62" t="s">
        <v>9</v>
      </c>
      <c r="B13" s="64" t="s">
        <v>495</v>
      </c>
      <c r="C13" s="58">
        <v>0</v>
      </c>
      <c r="D13" s="208" t="s">
        <v>490</v>
      </c>
    </row>
    <row r="14" spans="1:4" ht="15.75">
      <c r="A14" s="62" t="s">
        <v>9</v>
      </c>
      <c r="B14" s="64" t="s">
        <v>494</v>
      </c>
      <c r="C14" s="58">
        <v>0</v>
      </c>
      <c r="D14" s="208" t="s">
        <v>490</v>
      </c>
    </row>
    <row r="15" spans="1:4" ht="30">
      <c r="A15" s="65" t="s">
        <v>64</v>
      </c>
      <c r="B15" s="63" t="s">
        <v>65</v>
      </c>
      <c r="C15" s="81">
        <f>+C8+C9+C10-C11-C12+C13+C14</f>
        <v>0</v>
      </c>
    </row>
    <row r="16" spans="1:4" ht="15.75">
      <c r="A16" s="66"/>
      <c r="B16" s="64"/>
      <c r="C16" s="49"/>
    </row>
    <row r="17" spans="1:7" ht="15.75">
      <c r="A17" s="62" t="s">
        <v>66</v>
      </c>
      <c r="B17" s="64" t="s">
        <v>67</v>
      </c>
      <c r="C17" s="58">
        <v>0</v>
      </c>
      <c r="D17" s="406" t="s">
        <v>490</v>
      </c>
    </row>
    <row r="18" spans="1:7" ht="15.75">
      <c r="A18" s="62" t="s">
        <v>68</v>
      </c>
      <c r="B18" s="64" t="s">
        <v>69</v>
      </c>
      <c r="C18" s="58">
        <v>0</v>
      </c>
      <c r="D18" s="406" t="s">
        <v>490</v>
      </c>
    </row>
    <row r="19" spans="1:7" ht="15.75">
      <c r="A19" s="62" t="s">
        <v>68</v>
      </c>
      <c r="B19" s="64" t="s">
        <v>493</v>
      </c>
      <c r="C19" s="58">
        <v>0</v>
      </c>
      <c r="D19" s="406" t="s">
        <v>490</v>
      </c>
    </row>
    <row r="20" spans="1:7" ht="15.75">
      <c r="A20" s="62" t="s">
        <v>66</v>
      </c>
      <c r="B20" s="64" t="s">
        <v>492</v>
      </c>
      <c r="C20" s="58">
        <v>0</v>
      </c>
      <c r="D20" s="406" t="s">
        <v>490</v>
      </c>
    </row>
    <row r="21" spans="1:7" ht="15.75">
      <c r="A21" s="62" t="s">
        <v>66</v>
      </c>
      <c r="B21" s="64" t="s">
        <v>491</v>
      </c>
      <c r="C21" s="58">
        <v>0</v>
      </c>
      <c r="D21" s="406" t="s">
        <v>490</v>
      </c>
    </row>
    <row r="22" spans="1:7" ht="15.75">
      <c r="A22" s="62" t="s">
        <v>68</v>
      </c>
      <c r="B22" s="415" t="s">
        <v>106</v>
      </c>
      <c r="C22" s="58">
        <v>0</v>
      </c>
      <c r="D22" s="88" t="s">
        <v>92</v>
      </c>
      <c r="E22" s="208" t="s">
        <v>490</v>
      </c>
    </row>
    <row r="23" spans="1:7" ht="16.5" thickBot="1">
      <c r="A23" s="67" t="s">
        <v>64</v>
      </c>
      <c r="B23" s="87" t="s">
        <v>107</v>
      </c>
      <c r="C23" s="82">
        <f>+C15+C17-C18-C19+C20+C21-C22</f>
        <v>0</v>
      </c>
      <c r="D23" s="88"/>
    </row>
    <row r="24" spans="1:7" ht="26.1" customHeight="1" thickTop="1" thickBot="1">
      <c r="A24" s="68"/>
      <c r="B24" s="64"/>
      <c r="C24" s="68"/>
    </row>
    <row r="25" spans="1:7" ht="16.5" thickTop="1" thickBot="1">
      <c r="A25" s="681" t="s">
        <v>72</v>
      </c>
      <c r="B25" s="682"/>
      <c r="C25" s="61"/>
    </row>
    <row r="26" spans="1:7" ht="15.75" thickTop="1">
      <c r="A26" s="69"/>
      <c r="B26" s="70"/>
      <c r="C26" s="49"/>
    </row>
    <row r="27" spans="1:7">
      <c r="A27" s="71" t="s">
        <v>108</v>
      </c>
      <c r="B27" s="70"/>
      <c r="C27" s="237"/>
      <c r="D27" s="88" t="s">
        <v>96</v>
      </c>
    </row>
    <row r="28" spans="1:7">
      <c r="A28" s="69"/>
      <c r="B28" s="400" t="s">
        <v>109</v>
      </c>
      <c r="C28" s="58">
        <v>0</v>
      </c>
      <c r="D28" s="88" t="s">
        <v>98</v>
      </c>
      <c r="E28" s="406" t="s">
        <v>490</v>
      </c>
    </row>
    <row r="29" spans="1:7">
      <c r="A29" s="69"/>
      <c r="B29" s="401" t="s">
        <v>473</v>
      </c>
      <c r="C29" s="237">
        <v>0</v>
      </c>
      <c r="D29" s="88" t="s">
        <v>474</v>
      </c>
      <c r="G29" s="406" t="s">
        <v>490</v>
      </c>
    </row>
    <row r="30" spans="1:7" ht="15" customHeight="1">
      <c r="A30" s="69"/>
      <c r="B30" s="401" t="s">
        <v>510</v>
      </c>
      <c r="C30" s="58">
        <v>0</v>
      </c>
      <c r="D30" s="88" t="s">
        <v>100</v>
      </c>
      <c r="E30" s="406" t="s">
        <v>490</v>
      </c>
    </row>
    <row r="31" spans="1:7">
      <c r="A31" s="69"/>
      <c r="B31" s="401" t="s">
        <v>476</v>
      </c>
      <c r="C31" s="58">
        <v>0</v>
      </c>
      <c r="D31" s="88" t="s">
        <v>100</v>
      </c>
      <c r="E31" s="406" t="s">
        <v>490</v>
      </c>
    </row>
    <row r="32" spans="1:7">
      <c r="A32" s="69"/>
      <c r="B32" s="401" t="s">
        <v>477</v>
      </c>
      <c r="C32" s="58">
        <v>0</v>
      </c>
      <c r="D32" s="88" t="s">
        <v>100</v>
      </c>
      <c r="E32" s="406" t="s">
        <v>490</v>
      </c>
    </row>
    <row r="33" spans="1:5">
      <c r="A33" s="69"/>
      <c r="B33" s="401" t="s">
        <v>478</v>
      </c>
      <c r="C33" s="58">
        <v>0</v>
      </c>
      <c r="D33" s="88" t="s">
        <v>100</v>
      </c>
      <c r="E33" s="406" t="s">
        <v>490</v>
      </c>
    </row>
    <row r="34" spans="1:5">
      <c r="A34" s="69"/>
      <c r="B34" s="73" t="s">
        <v>74</v>
      </c>
      <c r="C34" s="385">
        <f>+SUM(C28:C33)</f>
        <v>0</v>
      </c>
    </row>
    <row r="35" spans="1:5">
      <c r="A35" s="13"/>
      <c r="B35" s="64"/>
      <c r="C35" s="83"/>
    </row>
    <row r="36" spans="1:5">
      <c r="A36" s="71" t="s">
        <v>75</v>
      </c>
      <c r="B36" s="64"/>
      <c r="C36" s="83"/>
    </row>
    <row r="37" spans="1:5">
      <c r="A37" s="13" t="s">
        <v>76</v>
      </c>
      <c r="B37" s="64"/>
      <c r="C37" s="91">
        <v>0</v>
      </c>
      <c r="D37" s="406" t="s">
        <v>498</v>
      </c>
    </row>
    <row r="38" spans="1:5">
      <c r="A38" s="13" t="s">
        <v>77</v>
      </c>
      <c r="B38" s="64"/>
      <c r="C38" s="91">
        <v>0</v>
      </c>
      <c r="D38" s="406" t="s">
        <v>499</v>
      </c>
    </row>
    <row r="39" spans="1:5">
      <c r="A39" s="13" t="s">
        <v>78</v>
      </c>
      <c r="B39" s="64"/>
      <c r="C39" s="91">
        <v>0</v>
      </c>
      <c r="D39" s="406" t="s">
        <v>500</v>
      </c>
    </row>
    <row r="40" spans="1:5">
      <c r="A40" s="13" t="s">
        <v>79</v>
      </c>
      <c r="B40" s="64"/>
      <c r="C40" s="91">
        <v>0</v>
      </c>
      <c r="D40" s="406" t="s">
        <v>501</v>
      </c>
    </row>
    <row r="41" spans="1:5">
      <c r="A41" s="13" t="s">
        <v>479</v>
      </c>
      <c r="B41" s="64"/>
      <c r="C41" s="92">
        <v>0</v>
      </c>
      <c r="D41" s="406" t="s">
        <v>626</v>
      </c>
    </row>
    <row r="42" spans="1:5">
      <c r="A42" s="13"/>
      <c r="B42" s="73" t="s">
        <v>81</v>
      </c>
      <c r="C42" s="81">
        <f>+SUM(C37:C41)</f>
        <v>0</v>
      </c>
    </row>
    <row r="43" spans="1:5">
      <c r="A43" s="13"/>
      <c r="B43" s="73"/>
      <c r="C43" s="84"/>
    </row>
    <row r="44" spans="1:5">
      <c r="A44" s="74" t="s">
        <v>82</v>
      </c>
      <c r="B44" s="73"/>
      <c r="C44" s="85"/>
    </row>
    <row r="45" spans="1:5">
      <c r="A45" s="13"/>
      <c r="B45" s="73" t="s">
        <v>83</v>
      </c>
      <c r="C45" s="89">
        <v>0</v>
      </c>
      <c r="D45" s="406" t="s">
        <v>490</v>
      </c>
    </row>
    <row r="46" spans="1:5">
      <c r="A46" s="13"/>
      <c r="B46" s="73" t="s">
        <v>84</v>
      </c>
      <c r="C46" s="81">
        <f>+C23-C34-C42-C45</f>
        <v>0</v>
      </c>
    </row>
    <row r="47" spans="1:5" ht="15" customHeight="1">
      <c r="A47" s="13"/>
      <c r="B47" s="426" t="s">
        <v>509</v>
      </c>
      <c r="C47" s="528">
        <v>0</v>
      </c>
      <c r="D47" s="88" t="s">
        <v>102</v>
      </c>
      <c r="E47" s="406" t="s">
        <v>490</v>
      </c>
    </row>
    <row r="48" spans="1:5" ht="15.75" thickBot="1">
      <c r="A48" s="683" t="s">
        <v>110</v>
      </c>
      <c r="B48" s="684"/>
      <c r="C48" s="685"/>
      <c r="D48" s="88" t="s">
        <v>104</v>
      </c>
    </row>
    <row r="49" spans="1:4" ht="26.1" customHeight="1" thickTop="1" thickBot="1">
      <c r="A49" s="94"/>
      <c r="B49" s="95"/>
      <c r="C49" s="94"/>
    </row>
    <row r="50" spans="1:4" ht="16.5" thickTop="1" thickBot="1">
      <c r="A50" s="681" t="s">
        <v>111</v>
      </c>
      <c r="B50" s="682"/>
      <c r="C50" s="75"/>
      <c r="D50" s="88"/>
    </row>
    <row r="51" spans="1:4" ht="15.75" thickTop="1">
      <c r="A51" s="686" t="s">
        <v>85</v>
      </c>
      <c r="B51" s="687"/>
      <c r="C51" s="86"/>
    </row>
    <row r="52" spans="1:4">
      <c r="A52" s="13" t="s">
        <v>86</v>
      </c>
      <c r="B52" s="64"/>
      <c r="C52" s="58">
        <v>0</v>
      </c>
      <c r="D52" s="406" t="s">
        <v>502</v>
      </c>
    </row>
    <row r="53" spans="1:4">
      <c r="A53" s="13" t="s">
        <v>87</v>
      </c>
      <c r="B53" s="64"/>
      <c r="C53" s="58">
        <v>0</v>
      </c>
      <c r="D53" s="406" t="s">
        <v>503</v>
      </c>
    </row>
    <row r="54" spans="1:4">
      <c r="A54" s="13" t="s">
        <v>88</v>
      </c>
      <c r="B54" s="64"/>
      <c r="C54" s="58">
        <v>0</v>
      </c>
      <c r="D54" s="406" t="s">
        <v>504</v>
      </c>
    </row>
    <row r="55" spans="1:4">
      <c r="A55" s="13" t="s">
        <v>89</v>
      </c>
      <c r="B55" s="64"/>
      <c r="C55" s="58">
        <v>0</v>
      </c>
      <c r="D55" s="406" t="s">
        <v>505</v>
      </c>
    </row>
    <row r="56" spans="1:4">
      <c r="A56" s="13" t="s">
        <v>480</v>
      </c>
      <c r="B56" s="64"/>
      <c r="C56" s="58">
        <v>0</v>
      </c>
      <c r="D56" s="406" t="s">
        <v>506</v>
      </c>
    </row>
    <row r="57" spans="1:4" ht="15.75" thickBot="1">
      <c r="A57" s="675" t="s">
        <v>91</v>
      </c>
      <c r="B57" s="676"/>
      <c r="C57" s="414">
        <f>C52+C53+C54+C55+C56</f>
        <v>0</v>
      </c>
    </row>
    <row r="58" spans="1:4" ht="15.75" thickTop="1">
      <c r="A58" s="76"/>
      <c r="B58" s="77"/>
      <c r="C58" s="42"/>
    </row>
    <row r="59" spans="1:4" ht="26.25" customHeight="1">
      <c r="A59" s="78" t="s">
        <v>92</v>
      </c>
      <c r="B59" s="677" t="s">
        <v>93</v>
      </c>
      <c r="C59" s="677"/>
    </row>
    <row r="60" spans="1:4" ht="17.25">
      <c r="A60" s="78" t="s">
        <v>96</v>
      </c>
      <c r="B60" s="623" t="s">
        <v>97</v>
      </c>
      <c r="C60" s="624"/>
    </row>
    <row r="61" spans="1:4" ht="90.75" customHeight="1">
      <c r="A61" s="78" t="s">
        <v>98</v>
      </c>
      <c r="B61" s="677" t="s">
        <v>99</v>
      </c>
      <c r="C61" s="677"/>
    </row>
    <row r="62" spans="1:4" ht="79.5" customHeight="1">
      <c r="A62" s="78" t="s">
        <v>100</v>
      </c>
      <c r="B62" s="677" t="s">
        <v>101</v>
      </c>
      <c r="C62" s="677"/>
    </row>
    <row r="63" spans="1:4" ht="17.25">
      <c r="A63" s="78" t="s">
        <v>102</v>
      </c>
      <c r="B63" s="679" t="s">
        <v>508</v>
      </c>
      <c r="C63" s="679"/>
    </row>
    <row r="64" spans="1:4" ht="39" customHeight="1">
      <c r="A64" s="78" t="s">
        <v>104</v>
      </c>
      <c r="B64" s="679" t="s">
        <v>507</v>
      </c>
      <c r="C64" s="679"/>
    </row>
  </sheetData>
  <sheetProtection password="D3C7" sheet="1"/>
  <mergeCells count="17">
    <mergeCell ref="A57:B57"/>
    <mergeCell ref="A1:C1"/>
    <mergeCell ref="A2:C2"/>
    <mergeCell ref="A3:C3"/>
    <mergeCell ref="A4:C4"/>
    <mergeCell ref="A5:C5"/>
    <mergeCell ref="A6:C6"/>
    <mergeCell ref="B59:C59"/>
    <mergeCell ref="B61:C61"/>
    <mergeCell ref="B62:C62"/>
    <mergeCell ref="B64:C64"/>
    <mergeCell ref="B63:C63"/>
    <mergeCell ref="A7:B7"/>
    <mergeCell ref="A25:B25"/>
    <mergeCell ref="A48:C48"/>
    <mergeCell ref="A50:B50"/>
    <mergeCell ref="A51:B51"/>
  </mergeCells>
  <conditionalFormatting sqref="C52">
    <cfRule type="cellIs" dxfId="37" priority="10" stopIfTrue="1" operator="greaterThan">
      <formula>$C$37</formula>
    </cfRule>
  </conditionalFormatting>
  <conditionalFormatting sqref="C53">
    <cfRule type="cellIs" dxfId="36" priority="9" stopIfTrue="1" operator="greaterThan">
      <formula>$C$38</formula>
    </cfRule>
  </conditionalFormatting>
  <conditionalFormatting sqref="C54">
    <cfRule type="cellIs" dxfId="35" priority="8" stopIfTrue="1" operator="greaterThan">
      <formula>$C$39</formula>
    </cfRule>
  </conditionalFormatting>
  <conditionalFormatting sqref="C55">
    <cfRule type="cellIs" dxfId="34" priority="7" stopIfTrue="1" operator="greaterThan">
      <formula>$C$40</formula>
    </cfRule>
  </conditionalFormatting>
  <conditionalFormatting sqref="C56">
    <cfRule type="cellIs" dxfId="33" priority="6" stopIfTrue="1" operator="greaterThan">
      <formula>$C$41</formula>
    </cfRule>
  </conditionalFormatting>
  <conditionalFormatting sqref="C37">
    <cfRule type="cellIs" dxfId="32" priority="5" stopIfTrue="1" operator="lessThan">
      <formula>$C$52</formula>
    </cfRule>
  </conditionalFormatting>
  <conditionalFormatting sqref="C38">
    <cfRule type="cellIs" dxfId="31" priority="4" stopIfTrue="1" operator="lessThan">
      <formula>$C$53</formula>
    </cfRule>
  </conditionalFormatting>
  <conditionalFormatting sqref="C39">
    <cfRule type="cellIs" dxfId="30" priority="3" stopIfTrue="1" operator="lessThan">
      <formula>$C$54</formula>
    </cfRule>
  </conditionalFormatting>
  <conditionalFormatting sqref="C40">
    <cfRule type="cellIs" dxfId="29" priority="2" stopIfTrue="1" operator="lessThan">
      <formula>$C$55</formula>
    </cfRule>
  </conditionalFormatting>
  <conditionalFormatting sqref="C41">
    <cfRule type="cellIs" dxfId="28" priority="1" stopIfTrue="1" operator="lessThan">
      <formula>$C$56</formula>
    </cfRule>
  </conditionalFormatting>
  <dataValidations count="2">
    <dataValidation type="decimal" allowBlank="1" showInputMessage="1" showErrorMessage="1" sqref="C10:C12 C17:C22">
      <formula1>0</formula1>
      <formula2>9999999999999990000</formula2>
    </dataValidation>
    <dataValidation type="decimal" allowBlank="1" showInputMessage="1" showErrorMessage="1" sqref="C13:C14">
      <formula1>0</formula1>
      <formula2>99999999999999900000</formula2>
    </dataValidation>
  </dataValidations>
  <printOptions horizontalCentered="1"/>
  <pageMargins left="0.23622047244094491" right="0.23622047244094491" top="0.74803149606299213" bottom="0.74803149606299213" header="0.31496062992125984" footer="0.31496062992125984"/>
  <pageSetup paperSize="9" scale="7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showGridLines="0" zoomScaleNormal="100" workbookViewId="0">
      <selection sqref="A1:K1"/>
    </sheetView>
  </sheetViews>
  <sheetFormatPr defaultRowHeight="12.75"/>
  <cols>
    <col min="1" max="1" width="9.140625" style="427" customWidth="1"/>
    <col min="2" max="9" width="13.7109375" style="427" customWidth="1"/>
    <col min="10" max="11" width="9.140625" style="427" customWidth="1"/>
    <col min="12" max="12" width="9.140625" style="427" hidden="1" customWidth="1"/>
    <col min="13" max="13" width="105.42578125" style="428" customWidth="1"/>
    <col min="14" max="16384" width="9.140625" style="427"/>
  </cols>
  <sheetData>
    <row r="1" spans="1:13" ht="15" customHeight="1">
      <c r="A1" s="792"/>
      <c r="B1" s="643"/>
      <c r="C1" s="643"/>
      <c r="D1" s="643"/>
      <c r="E1" s="643"/>
      <c r="F1" s="643"/>
      <c r="G1" s="643"/>
      <c r="H1" s="643"/>
      <c r="I1" s="643"/>
      <c r="J1" s="643"/>
      <c r="K1" s="643"/>
    </row>
    <row r="2" spans="1:13" s="1" customFormat="1" ht="24.95" customHeight="1">
      <c r="A2" s="644" t="s">
        <v>0</v>
      </c>
      <c r="B2" s="669"/>
      <c r="C2" s="669"/>
      <c r="D2" s="689"/>
      <c r="E2" s="689"/>
      <c r="F2" s="689"/>
      <c r="G2" s="689"/>
      <c r="H2" s="689"/>
      <c r="I2" s="689"/>
      <c r="J2" s="689"/>
      <c r="K2" s="690"/>
      <c r="L2" s="155"/>
    </row>
    <row r="3" spans="1:13" s="1" customFormat="1" ht="15">
      <c r="A3" s="647" t="s">
        <v>533</v>
      </c>
      <c r="B3" s="647"/>
      <c r="C3" s="647"/>
      <c r="D3" s="672"/>
      <c r="E3" s="672"/>
      <c r="F3" s="672"/>
      <c r="G3" s="672"/>
      <c r="H3" s="672"/>
      <c r="I3" s="672"/>
      <c r="J3" s="672"/>
      <c r="K3" s="672"/>
      <c r="L3" s="425"/>
    </row>
    <row r="4" spans="1:13" s="1" customFormat="1" ht="18.75">
      <c r="A4" s="671"/>
      <c r="B4" s="672"/>
      <c r="C4" s="672"/>
      <c r="D4" s="672"/>
      <c r="E4" s="672"/>
      <c r="F4" s="672"/>
      <c r="G4" s="672"/>
      <c r="H4" s="672"/>
      <c r="I4" s="672"/>
      <c r="J4" s="672"/>
      <c r="K4" s="672"/>
      <c r="L4" s="425"/>
    </row>
    <row r="5" spans="1:13" s="1" customFormat="1" ht="38.1" customHeight="1">
      <c r="A5" s="680" t="s">
        <v>532</v>
      </c>
      <c r="B5" s="680"/>
      <c r="C5" s="680"/>
      <c r="D5" s="672"/>
      <c r="E5" s="672"/>
      <c r="F5" s="672"/>
      <c r="G5" s="672"/>
      <c r="H5" s="672"/>
      <c r="I5" s="672"/>
      <c r="J5" s="672"/>
      <c r="K5" s="672"/>
      <c r="L5" s="425"/>
    </row>
    <row r="6" spans="1:13" ht="21" customHeight="1">
      <c r="M6" s="435"/>
    </row>
    <row r="7" spans="1:13" ht="14.1" customHeight="1">
      <c r="A7" s="430"/>
      <c r="B7" s="430"/>
      <c r="C7" s="430"/>
      <c r="D7" s="430"/>
      <c r="E7" s="430"/>
      <c r="F7" s="430"/>
      <c r="G7" s="430"/>
      <c r="H7" s="430"/>
      <c r="I7" s="430"/>
      <c r="J7" s="807" t="s">
        <v>531</v>
      </c>
      <c r="K7" s="808"/>
      <c r="L7" s="434"/>
      <c r="M7" s="793"/>
    </row>
    <row r="8" spans="1:13" ht="14.1" customHeight="1">
      <c r="A8" s="430"/>
      <c r="B8" s="430"/>
      <c r="C8" s="430"/>
      <c r="D8" s="430"/>
      <c r="E8" s="430"/>
      <c r="F8" s="430"/>
      <c r="G8" s="430"/>
      <c r="H8" s="430"/>
      <c r="I8" s="430"/>
      <c r="J8" s="809"/>
      <c r="K8" s="810"/>
      <c r="L8" s="434"/>
      <c r="M8" s="793"/>
    </row>
    <row r="9" spans="1:13" s="433" customFormat="1" ht="18" customHeight="1">
      <c r="A9" s="794" t="s">
        <v>530</v>
      </c>
      <c r="B9" s="796" t="s">
        <v>529</v>
      </c>
      <c r="C9" s="797"/>
      <c r="D9" s="797"/>
      <c r="E9" s="797"/>
      <c r="F9" s="797"/>
      <c r="G9" s="797"/>
      <c r="H9" s="797"/>
      <c r="I9" s="798"/>
      <c r="J9" s="802"/>
      <c r="K9" s="802" t="s">
        <v>514</v>
      </c>
      <c r="L9" s="805">
        <f>IF(J9="Si",1,0)</f>
        <v>0</v>
      </c>
    </row>
    <row r="10" spans="1:13" s="433" customFormat="1" ht="18" customHeight="1">
      <c r="A10" s="795"/>
      <c r="B10" s="799"/>
      <c r="C10" s="800"/>
      <c r="D10" s="800"/>
      <c r="E10" s="800"/>
      <c r="F10" s="800"/>
      <c r="G10" s="800"/>
      <c r="H10" s="800"/>
      <c r="I10" s="801"/>
      <c r="J10" s="803"/>
      <c r="K10" s="803"/>
      <c r="L10" s="806"/>
    </row>
    <row r="11" spans="1:13" ht="18" customHeight="1">
      <c r="A11" s="794" t="s">
        <v>528</v>
      </c>
      <c r="B11" s="796" t="s">
        <v>527</v>
      </c>
      <c r="C11" s="797"/>
      <c r="D11" s="797"/>
      <c r="E11" s="797"/>
      <c r="F11" s="797"/>
      <c r="G11" s="797"/>
      <c r="H11" s="797"/>
      <c r="I11" s="798"/>
      <c r="J11" s="802"/>
      <c r="K11" s="802" t="s">
        <v>514</v>
      </c>
      <c r="L11" s="805">
        <f>IF(J11="Si",1,0)</f>
        <v>0</v>
      </c>
      <c r="M11" s="804"/>
    </row>
    <row r="12" spans="1:13" ht="18" customHeight="1">
      <c r="A12" s="795"/>
      <c r="B12" s="799"/>
      <c r="C12" s="800"/>
      <c r="D12" s="800"/>
      <c r="E12" s="800"/>
      <c r="F12" s="800"/>
      <c r="G12" s="800"/>
      <c r="H12" s="800"/>
      <c r="I12" s="801"/>
      <c r="J12" s="803"/>
      <c r="K12" s="803"/>
      <c r="L12" s="806"/>
      <c r="M12" s="804"/>
    </row>
    <row r="13" spans="1:13" ht="18" customHeight="1">
      <c r="A13" s="794" t="s">
        <v>526</v>
      </c>
      <c r="B13" s="796" t="s">
        <v>525</v>
      </c>
      <c r="C13" s="797"/>
      <c r="D13" s="797"/>
      <c r="E13" s="797"/>
      <c r="F13" s="797"/>
      <c r="G13" s="797"/>
      <c r="H13" s="797"/>
      <c r="I13" s="798"/>
      <c r="J13" s="802"/>
      <c r="K13" s="802" t="s">
        <v>514</v>
      </c>
      <c r="L13" s="805">
        <f>IF(J13="Si",1,0)</f>
        <v>0</v>
      </c>
      <c r="M13" s="804"/>
    </row>
    <row r="14" spans="1:13" ht="18" customHeight="1">
      <c r="A14" s="795"/>
      <c r="B14" s="799"/>
      <c r="C14" s="800"/>
      <c r="D14" s="800"/>
      <c r="E14" s="800"/>
      <c r="F14" s="800"/>
      <c r="G14" s="800"/>
      <c r="H14" s="800"/>
      <c r="I14" s="801"/>
      <c r="J14" s="803"/>
      <c r="K14" s="803"/>
      <c r="L14" s="806"/>
      <c r="M14" s="804"/>
    </row>
    <row r="15" spans="1:13" ht="18" customHeight="1">
      <c r="A15" s="794" t="s">
        <v>524</v>
      </c>
      <c r="B15" s="796" t="s">
        <v>523</v>
      </c>
      <c r="C15" s="797"/>
      <c r="D15" s="797"/>
      <c r="E15" s="797"/>
      <c r="F15" s="797"/>
      <c r="G15" s="797"/>
      <c r="H15" s="797"/>
      <c r="I15" s="798"/>
      <c r="J15" s="802"/>
      <c r="K15" s="802" t="s">
        <v>514</v>
      </c>
      <c r="L15" s="805">
        <f>IF(J15="Si",1,0)</f>
        <v>0</v>
      </c>
      <c r="M15" s="804"/>
    </row>
    <row r="16" spans="1:13" ht="18" customHeight="1">
      <c r="A16" s="795"/>
      <c r="B16" s="799"/>
      <c r="C16" s="800"/>
      <c r="D16" s="800"/>
      <c r="E16" s="800"/>
      <c r="F16" s="800"/>
      <c r="G16" s="800"/>
      <c r="H16" s="800"/>
      <c r="I16" s="801"/>
      <c r="J16" s="803"/>
      <c r="K16" s="803"/>
      <c r="L16" s="806"/>
      <c r="M16" s="804"/>
    </row>
    <row r="17" spans="1:13" ht="18" customHeight="1">
      <c r="A17" s="794" t="s">
        <v>522</v>
      </c>
      <c r="B17" s="796" t="s">
        <v>521</v>
      </c>
      <c r="C17" s="797"/>
      <c r="D17" s="797"/>
      <c r="E17" s="797"/>
      <c r="F17" s="797"/>
      <c r="G17" s="797"/>
      <c r="H17" s="797"/>
      <c r="I17" s="798"/>
      <c r="J17" s="802"/>
      <c r="K17" s="802" t="s">
        <v>514</v>
      </c>
      <c r="L17" s="805">
        <f>IF(J17="Si",1,0)</f>
        <v>0</v>
      </c>
      <c r="M17" s="804"/>
    </row>
    <row r="18" spans="1:13" ht="18" customHeight="1">
      <c r="A18" s="795"/>
      <c r="B18" s="799"/>
      <c r="C18" s="800"/>
      <c r="D18" s="800"/>
      <c r="E18" s="800"/>
      <c r="F18" s="800"/>
      <c r="G18" s="800"/>
      <c r="H18" s="800"/>
      <c r="I18" s="801"/>
      <c r="J18" s="803"/>
      <c r="K18" s="803"/>
      <c r="L18" s="806"/>
      <c r="M18" s="804"/>
    </row>
    <row r="19" spans="1:13" ht="18" customHeight="1">
      <c r="A19" s="794" t="s">
        <v>520</v>
      </c>
      <c r="B19" s="796" t="s">
        <v>519</v>
      </c>
      <c r="C19" s="797"/>
      <c r="D19" s="797"/>
      <c r="E19" s="797"/>
      <c r="F19" s="797"/>
      <c r="G19" s="797"/>
      <c r="H19" s="797"/>
      <c r="I19" s="798"/>
      <c r="J19" s="802"/>
      <c r="K19" s="802" t="s">
        <v>514</v>
      </c>
      <c r="L19" s="805">
        <f>IF(J19="Si",1,0)</f>
        <v>0</v>
      </c>
      <c r="M19" s="804"/>
    </row>
    <row r="20" spans="1:13" ht="18" customHeight="1">
      <c r="A20" s="795"/>
      <c r="B20" s="799"/>
      <c r="C20" s="800"/>
      <c r="D20" s="800"/>
      <c r="E20" s="800"/>
      <c r="F20" s="800"/>
      <c r="G20" s="800"/>
      <c r="H20" s="800"/>
      <c r="I20" s="801"/>
      <c r="J20" s="803"/>
      <c r="K20" s="803"/>
      <c r="L20" s="806"/>
      <c r="M20" s="804"/>
    </row>
    <row r="21" spans="1:13" ht="18" customHeight="1">
      <c r="A21" s="794" t="s">
        <v>518</v>
      </c>
      <c r="B21" s="796" t="s">
        <v>517</v>
      </c>
      <c r="C21" s="797"/>
      <c r="D21" s="797"/>
      <c r="E21" s="797"/>
      <c r="F21" s="797"/>
      <c r="G21" s="797"/>
      <c r="H21" s="797"/>
      <c r="I21" s="798"/>
      <c r="J21" s="802"/>
      <c r="K21" s="802" t="s">
        <v>514</v>
      </c>
      <c r="L21" s="805">
        <f>IF(J21="Si",1,0)</f>
        <v>0</v>
      </c>
      <c r="M21" s="804"/>
    </row>
    <row r="22" spans="1:13" ht="18" customHeight="1">
      <c r="A22" s="795"/>
      <c r="B22" s="799"/>
      <c r="C22" s="800"/>
      <c r="D22" s="800"/>
      <c r="E22" s="800"/>
      <c r="F22" s="800"/>
      <c r="G22" s="800"/>
      <c r="H22" s="800"/>
      <c r="I22" s="801"/>
      <c r="J22" s="803"/>
      <c r="K22" s="803"/>
      <c r="L22" s="806"/>
      <c r="M22" s="804"/>
    </row>
    <row r="23" spans="1:13" ht="18" customHeight="1">
      <c r="A23" s="794" t="s">
        <v>516</v>
      </c>
      <c r="B23" s="796" t="s">
        <v>515</v>
      </c>
      <c r="C23" s="797"/>
      <c r="D23" s="797"/>
      <c r="E23" s="797"/>
      <c r="F23" s="797"/>
      <c r="G23" s="797"/>
      <c r="H23" s="797"/>
      <c r="I23" s="798"/>
      <c r="J23" s="802"/>
      <c r="K23" s="802" t="s">
        <v>514</v>
      </c>
      <c r="L23" s="805">
        <f>IF(J23="Si",1,0)</f>
        <v>0</v>
      </c>
      <c r="M23" s="804"/>
    </row>
    <row r="24" spans="1:13" ht="18" customHeight="1">
      <c r="A24" s="795"/>
      <c r="B24" s="799"/>
      <c r="C24" s="800"/>
      <c r="D24" s="800"/>
      <c r="E24" s="800"/>
      <c r="F24" s="800"/>
      <c r="G24" s="800"/>
      <c r="H24" s="800"/>
      <c r="I24" s="801"/>
      <c r="J24" s="803"/>
      <c r="K24" s="803"/>
      <c r="L24" s="806"/>
      <c r="M24" s="804"/>
    </row>
    <row r="25" spans="1:13" ht="12.75" customHeight="1">
      <c r="A25" s="430"/>
      <c r="B25" s="430"/>
      <c r="C25" s="430"/>
      <c r="D25" s="430"/>
      <c r="E25" s="430"/>
      <c r="F25" s="430"/>
      <c r="G25" s="430"/>
      <c r="H25" s="430"/>
      <c r="I25" s="430"/>
      <c r="J25" s="430"/>
      <c r="K25" s="430"/>
      <c r="L25" s="432"/>
      <c r="M25" s="429"/>
    </row>
    <row r="26" spans="1:13" ht="15">
      <c r="A26" s="430"/>
      <c r="B26" s="430"/>
      <c r="C26" s="430"/>
      <c r="D26" s="430"/>
      <c r="E26" s="430"/>
      <c r="F26" s="430"/>
      <c r="G26" s="430"/>
      <c r="H26" s="430"/>
      <c r="I26" s="430"/>
      <c r="J26" s="430"/>
      <c r="K26" s="430"/>
      <c r="L26" s="432"/>
      <c r="M26" s="429"/>
    </row>
    <row r="27" spans="1:13" ht="14.1" customHeight="1">
      <c r="A27" s="812" t="s">
        <v>513</v>
      </c>
      <c r="B27" s="812"/>
      <c r="C27" s="812"/>
      <c r="D27" s="812"/>
      <c r="E27" s="812"/>
      <c r="F27" s="812"/>
      <c r="G27" s="812"/>
      <c r="H27" s="812"/>
      <c r="I27" s="812"/>
      <c r="J27" s="812"/>
      <c r="K27" s="812"/>
      <c r="L27" s="431"/>
      <c r="M27" s="429"/>
    </row>
    <row r="28" spans="1:13" ht="14.1" customHeight="1">
      <c r="A28" s="812"/>
      <c r="B28" s="812"/>
      <c r="C28" s="812"/>
      <c r="D28" s="812"/>
      <c r="E28" s="812"/>
      <c r="F28" s="812"/>
      <c r="G28" s="812"/>
      <c r="H28" s="812"/>
      <c r="I28" s="812"/>
      <c r="J28" s="812"/>
      <c r="K28" s="812"/>
      <c r="L28" s="431"/>
      <c r="M28" s="429"/>
    </row>
    <row r="29" spans="1:13" ht="15">
      <c r="A29" s="430"/>
      <c r="B29" s="430"/>
      <c r="C29" s="430"/>
      <c r="D29" s="430"/>
      <c r="E29" s="430"/>
      <c r="F29" s="430"/>
      <c r="G29" s="430"/>
      <c r="H29" s="430"/>
      <c r="I29" s="430"/>
      <c r="J29" s="430"/>
      <c r="K29" s="430"/>
      <c r="L29" s="219"/>
      <c r="M29" s="429"/>
    </row>
    <row r="30" spans="1:13" ht="15">
      <c r="A30" s="430"/>
      <c r="B30" s="430"/>
      <c r="C30" s="430"/>
      <c r="D30" s="430"/>
      <c r="E30" s="430"/>
      <c r="F30" s="430"/>
      <c r="G30" s="430"/>
      <c r="H30" s="430"/>
      <c r="I30" s="430"/>
      <c r="J30" s="430"/>
      <c r="K30" s="430"/>
      <c r="L30" s="219"/>
      <c r="M30" s="429"/>
    </row>
    <row r="31" spans="1:13" ht="18" customHeight="1">
      <c r="A31" s="813" t="s">
        <v>512</v>
      </c>
      <c r="B31" s="814"/>
      <c r="C31" s="814"/>
      <c r="D31" s="814"/>
      <c r="E31" s="814"/>
      <c r="F31" s="814"/>
      <c r="G31" s="814"/>
      <c r="H31" s="814"/>
      <c r="I31" s="815"/>
      <c r="J31" s="794" t="str">
        <f>IF(L31&gt;=4,"Si","")</f>
        <v/>
      </c>
      <c r="K31" s="794" t="str">
        <f>IF(L31&lt;4,"No","")</f>
        <v>No</v>
      </c>
      <c r="L31" s="805">
        <f>SUM(L9:L24)</f>
        <v>0</v>
      </c>
      <c r="M31" s="811" t="s">
        <v>511</v>
      </c>
    </row>
    <row r="32" spans="1:13" ht="18" customHeight="1">
      <c r="A32" s="816"/>
      <c r="B32" s="817"/>
      <c r="C32" s="817"/>
      <c r="D32" s="817"/>
      <c r="E32" s="817"/>
      <c r="F32" s="817"/>
      <c r="G32" s="817"/>
      <c r="H32" s="817"/>
      <c r="I32" s="818"/>
      <c r="J32" s="795"/>
      <c r="K32" s="795"/>
      <c r="L32" s="806"/>
      <c r="M32" s="804"/>
    </row>
  </sheetData>
  <sheetProtection password="D3C7" sheet="1"/>
  <mergeCells count="60">
    <mergeCell ref="A2:K2"/>
    <mergeCell ref="A3:K3"/>
    <mergeCell ref="A4:K4"/>
    <mergeCell ref="A5:K5"/>
    <mergeCell ref="A27:K28"/>
    <mergeCell ref="A31:I32"/>
    <mergeCell ref="J31:J32"/>
    <mergeCell ref="K31:K32"/>
    <mergeCell ref="A21:A22"/>
    <mergeCell ref="B21:I22"/>
    <mergeCell ref="M31:M32"/>
    <mergeCell ref="L31:L32"/>
    <mergeCell ref="A23:A24"/>
    <mergeCell ref="B23:I24"/>
    <mergeCell ref="J23:J24"/>
    <mergeCell ref="K23:K24"/>
    <mergeCell ref="M23:M24"/>
    <mergeCell ref="L23:L24"/>
    <mergeCell ref="J21:J22"/>
    <mergeCell ref="K21:K22"/>
    <mergeCell ref="M21:M22"/>
    <mergeCell ref="L21:L22"/>
    <mergeCell ref="A19:A20"/>
    <mergeCell ref="B19:I20"/>
    <mergeCell ref="J19:J20"/>
    <mergeCell ref="K19:K20"/>
    <mergeCell ref="M19:M20"/>
    <mergeCell ref="L19:L20"/>
    <mergeCell ref="A17:A18"/>
    <mergeCell ref="B17:I18"/>
    <mergeCell ref="J17:J18"/>
    <mergeCell ref="K17:K18"/>
    <mergeCell ref="M17:M18"/>
    <mergeCell ref="L17:L18"/>
    <mergeCell ref="M13:M14"/>
    <mergeCell ref="L13:L14"/>
    <mergeCell ref="A15:A16"/>
    <mergeCell ref="B15:I16"/>
    <mergeCell ref="J15:J16"/>
    <mergeCell ref="K15:K16"/>
    <mergeCell ref="M15:M16"/>
    <mergeCell ref="L15:L16"/>
    <mergeCell ref="A9:A10"/>
    <mergeCell ref="A13:A14"/>
    <mergeCell ref="B13:I14"/>
    <mergeCell ref="J13:J14"/>
    <mergeCell ref="K13:K14"/>
    <mergeCell ref="B9:I10"/>
    <mergeCell ref="J9:J10"/>
    <mergeCell ref="K9:K10"/>
    <mergeCell ref="A1:K1"/>
    <mergeCell ref="M7:M8"/>
    <mergeCell ref="A11:A12"/>
    <mergeCell ref="B11:I12"/>
    <mergeCell ref="J11:J12"/>
    <mergeCell ref="K11:K12"/>
    <mergeCell ref="M11:M12"/>
    <mergeCell ref="L9:L10"/>
    <mergeCell ref="L11:L12"/>
    <mergeCell ref="J7:K8"/>
  </mergeCells>
  <printOptions horizontalCentered="1"/>
  <pageMargins left="0.70866141732283472" right="0.70866141732283472" top="0.74803149606299213" bottom="0.74803149606299213" header="0.31496062992125984" footer="0.31496062992125984"/>
  <pageSetup paperSize="9" scale="6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showGridLines="0" zoomScaleNormal="100" workbookViewId="0">
      <selection sqref="A1:K1"/>
    </sheetView>
  </sheetViews>
  <sheetFormatPr defaultRowHeight="12.75"/>
  <cols>
    <col min="1" max="1" width="9.140625" style="427" customWidth="1"/>
    <col min="2" max="9" width="13.7109375" style="427" customWidth="1"/>
    <col min="10" max="11" width="9.140625" style="427" customWidth="1"/>
    <col min="12" max="12" width="9.140625" style="427" hidden="1" customWidth="1"/>
    <col min="13" max="13" width="105.42578125" style="428" customWidth="1"/>
    <col min="14" max="16384" width="9.140625" style="427"/>
  </cols>
  <sheetData>
    <row r="1" spans="1:13" ht="15" customHeight="1">
      <c r="A1" s="792"/>
      <c r="B1" s="643"/>
      <c r="C1" s="643"/>
      <c r="D1" s="643"/>
      <c r="E1" s="643"/>
      <c r="F1" s="643"/>
      <c r="G1" s="643"/>
      <c r="H1" s="643"/>
      <c r="I1" s="643"/>
      <c r="J1" s="643"/>
      <c r="K1" s="643"/>
    </row>
    <row r="2" spans="1:13" s="1" customFormat="1" ht="24.95" customHeight="1">
      <c r="A2" s="644" t="s">
        <v>0</v>
      </c>
      <c r="B2" s="669"/>
      <c r="C2" s="669"/>
      <c r="D2" s="689"/>
      <c r="E2" s="689"/>
      <c r="F2" s="689"/>
      <c r="G2" s="689"/>
      <c r="H2" s="689"/>
      <c r="I2" s="689"/>
      <c r="J2" s="689"/>
      <c r="K2" s="690"/>
      <c r="L2" s="155"/>
    </row>
    <row r="3" spans="1:13" s="1" customFormat="1" ht="15">
      <c r="A3" s="647" t="s">
        <v>539</v>
      </c>
      <c r="B3" s="647"/>
      <c r="C3" s="647"/>
      <c r="D3" s="672"/>
      <c r="E3" s="672"/>
      <c r="F3" s="672"/>
      <c r="G3" s="672"/>
      <c r="H3" s="672"/>
      <c r="I3" s="672"/>
      <c r="J3" s="672"/>
      <c r="K3" s="672"/>
      <c r="L3" s="425"/>
    </row>
    <row r="4" spans="1:13" s="1" customFormat="1" ht="18.75">
      <c r="A4" s="671"/>
      <c r="B4" s="672"/>
      <c r="C4" s="672"/>
      <c r="D4" s="672"/>
      <c r="E4" s="672"/>
      <c r="F4" s="672"/>
      <c r="G4" s="672"/>
      <c r="H4" s="672"/>
      <c r="I4" s="672"/>
      <c r="J4" s="672"/>
      <c r="K4" s="672"/>
      <c r="L4" s="425"/>
    </row>
    <row r="5" spans="1:13" s="1" customFormat="1" ht="38.1" customHeight="1">
      <c r="A5" s="680" t="s">
        <v>538</v>
      </c>
      <c r="B5" s="680"/>
      <c r="C5" s="680"/>
      <c r="D5" s="672"/>
      <c r="E5" s="672"/>
      <c r="F5" s="672"/>
      <c r="G5" s="672"/>
      <c r="H5" s="672"/>
      <c r="I5" s="672"/>
      <c r="J5" s="672"/>
      <c r="K5" s="672"/>
      <c r="L5" s="425"/>
    </row>
    <row r="6" spans="1:13" ht="21" customHeight="1">
      <c r="M6" s="435"/>
    </row>
    <row r="7" spans="1:13" ht="14.1" customHeight="1">
      <c r="A7" s="430"/>
      <c r="B7" s="430"/>
      <c r="C7" s="430"/>
      <c r="D7" s="430"/>
      <c r="E7" s="430"/>
      <c r="F7" s="430"/>
      <c r="G7" s="430"/>
      <c r="H7" s="430"/>
      <c r="I7" s="430"/>
      <c r="J7" s="807" t="s">
        <v>531</v>
      </c>
      <c r="K7" s="808"/>
      <c r="L7" s="434"/>
      <c r="M7" s="793"/>
    </row>
    <row r="8" spans="1:13" ht="14.1" customHeight="1">
      <c r="A8" s="430"/>
      <c r="B8" s="430"/>
      <c r="C8" s="430"/>
      <c r="D8" s="430"/>
      <c r="E8" s="430"/>
      <c r="F8" s="430"/>
      <c r="G8" s="430"/>
      <c r="H8" s="430"/>
      <c r="I8" s="430"/>
      <c r="J8" s="809"/>
      <c r="K8" s="810"/>
      <c r="L8" s="434"/>
      <c r="M8" s="793"/>
    </row>
    <row r="9" spans="1:13" s="433" customFormat="1" ht="18" customHeight="1">
      <c r="A9" s="794" t="s">
        <v>530</v>
      </c>
      <c r="B9" s="796" t="s">
        <v>537</v>
      </c>
      <c r="C9" s="797"/>
      <c r="D9" s="797"/>
      <c r="E9" s="797"/>
      <c r="F9" s="797"/>
      <c r="G9" s="797"/>
      <c r="H9" s="797"/>
      <c r="I9" s="798"/>
      <c r="J9" s="802"/>
      <c r="K9" s="802" t="s">
        <v>514</v>
      </c>
      <c r="L9" s="805">
        <f>IF(J9="Si",1,0)</f>
        <v>0</v>
      </c>
    </row>
    <row r="10" spans="1:13" s="433" customFormat="1" ht="18" customHeight="1">
      <c r="A10" s="795"/>
      <c r="B10" s="799"/>
      <c r="C10" s="800"/>
      <c r="D10" s="800"/>
      <c r="E10" s="800"/>
      <c r="F10" s="800"/>
      <c r="G10" s="800"/>
      <c r="H10" s="800"/>
      <c r="I10" s="801"/>
      <c r="J10" s="803"/>
      <c r="K10" s="803"/>
      <c r="L10" s="806"/>
    </row>
    <row r="11" spans="1:13" ht="18" customHeight="1">
      <c r="A11" s="794" t="s">
        <v>528</v>
      </c>
      <c r="B11" s="796" t="s">
        <v>536</v>
      </c>
      <c r="C11" s="797"/>
      <c r="D11" s="797"/>
      <c r="E11" s="797"/>
      <c r="F11" s="797"/>
      <c r="G11" s="797"/>
      <c r="H11" s="797"/>
      <c r="I11" s="798"/>
      <c r="J11" s="802"/>
      <c r="K11" s="802" t="s">
        <v>514</v>
      </c>
      <c r="L11" s="805">
        <f>IF(J11="Si",1,0)</f>
        <v>0</v>
      </c>
      <c r="M11" s="804"/>
    </row>
    <row r="12" spans="1:13" ht="18" customHeight="1">
      <c r="A12" s="795"/>
      <c r="B12" s="799"/>
      <c r="C12" s="800"/>
      <c r="D12" s="800"/>
      <c r="E12" s="800"/>
      <c r="F12" s="800"/>
      <c r="G12" s="800"/>
      <c r="H12" s="800"/>
      <c r="I12" s="801"/>
      <c r="J12" s="803"/>
      <c r="K12" s="803"/>
      <c r="L12" s="806"/>
      <c r="M12" s="804"/>
    </row>
    <row r="13" spans="1:13" ht="18" customHeight="1">
      <c r="A13" s="794" t="s">
        <v>526</v>
      </c>
      <c r="B13" s="796" t="s">
        <v>525</v>
      </c>
      <c r="C13" s="797"/>
      <c r="D13" s="797"/>
      <c r="E13" s="797"/>
      <c r="F13" s="797"/>
      <c r="G13" s="797"/>
      <c r="H13" s="797"/>
      <c r="I13" s="798"/>
      <c r="J13" s="802"/>
      <c r="K13" s="802" t="s">
        <v>514</v>
      </c>
      <c r="L13" s="805">
        <f>IF(J13="Si",1,0)</f>
        <v>0</v>
      </c>
      <c r="M13" s="804"/>
    </row>
    <row r="14" spans="1:13" ht="18" customHeight="1">
      <c r="A14" s="795"/>
      <c r="B14" s="799"/>
      <c r="C14" s="800"/>
      <c r="D14" s="800"/>
      <c r="E14" s="800"/>
      <c r="F14" s="800"/>
      <c r="G14" s="800"/>
      <c r="H14" s="800"/>
      <c r="I14" s="801"/>
      <c r="J14" s="803"/>
      <c r="K14" s="803"/>
      <c r="L14" s="806"/>
      <c r="M14" s="804"/>
    </row>
    <row r="15" spans="1:13" ht="18" customHeight="1">
      <c r="A15" s="794" t="s">
        <v>524</v>
      </c>
      <c r="B15" s="796" t="s">
        <v>535</v>
      </c>
      <c r="C15" s="797"/>
      <c r="D15" s="797"/>
      <c r="E15" s="797"/>
      <c r="F15" s="797"/>
      <c r="G15" s="797"/>
      <c r="H15" s="797"/>
      <c r="I15" s="798"/>
      <c r="J15" s="802"/>
      <c r="K15" s="802" t="s">
        <v>514</v>
      </c>
      <c r="L15" s="805">
        <f>IF(J15="Si",1,0)</f>
        <v>0</v>
      </c>
      <c r="M15" s="804"/>
    </row>
    <row r="16" spans="1:13" ht="18" customHeight="1">
      <c r="A16" s="795"/>
      <c r="B16" s="799"/>
      <c r="C16" s="800"/>
      <c r="D16" s="800"/>
      <c r="E16" s="800"/>
      <c r="F16" s="800"/>
      <c r="G16" s="800"/>
      <c r="H16" s="800"/>
      <c r="I16" s="801"/>
      <c r="J16" s="803"/>
      <c r="K16" s="803"/>
      <c r="L16" s="806"/>
      <c r="M16" s="804"/>
    </row>
    <row r="17" spans="1:13" ht="18" customHeight="1">
      <c r="A17" s="794" t="s">
        <v>522</v>
      </c>
      <c r="B17" s="796" t="s">
        <v>521</v>
      </c>
      <c r="C17" s="797"/>
      <c r="D17" s="797"/>
      <c r="E17" s="797"/>
      <c r="F17" s="797"/>
      <c r="G17" s="797"/>
      <c r="H17" s="797"/>
      <c r="I17" s="798"/>
      <c r="J17" s="802"/>
      <c r="K17" s="802" t="s">
        <v>514</v>
      </c>
      <c r="L17" s="805">
        <f>IF(J17="Si",1,0)</f>
        <v>0</v>
      </c>
      <c r="M17" s="804"/>
    </row>
    <row r="18" spans="1:13" ht="18" customHeight="1">
      <c r="A18" s="795"/>
      <c r="B18" s="799"/>
      <c r="C18" s="800"/>
      <c r="D18" s="800"/>
      <c r="E18" s="800"/>
      <c r="F18" s="800"/>
      <c r="G18" s="800"/>
      <c r="H18" s="800"/>
      <c r="I18" s="801"/>
      <c r="J18" s="803"/>
      <c r="K18" s="803"/>
      <c r="L18" s="806"/>
      <c r="M18" s="804"/>
    </row>
    <row r="19" spans="1:13" ht="18" customHeight="1">
      <c r="A19" s="794" t="s">
        <v>520</v>
      </c>
      <c r="B19" s="796" t="s">
        <v>519</v>
      </c>
      <c r="C19" s="797"/>
      <c r="D19" s="797"/>
      <c r="E19" s="797"/>
      <c r="F19" s="797"/>
      <c r="G19" s="797"/>
      <c r="H19" s="797"/>
      <c r="I19" s="798"/>
      <c r="J19" s="802"/>
      <c r="K19" s="802" t="s">
        <v>514</v>
      </c>
      <c r="L19" s="805">
        <f>IF(J19="Si",1,0)</f>
        <v>0</v>
      </c>
      <c r="M19" s="804"/>
    </row>
    <row r="20" spans="1:13" ht="18" customHeight="1">
      <c r="A20" s="795"/>
      <c r="B20" s="799"/>
      <c r="C20" s="800"/>
      <c r="D20" s="800"/>
      <c r="E20" s="800"/>
      <c r="F20" s="800"/>
      <c r="G20" s="800"/>
      <c r="H20" s="800"/>
      <c r="I20" s="801"/>
      <c r="J20" s="803"/>
      <c r="K20" s="803"/>
      <c r="L20" s="806"/>
      <c r="M20" s="804"/>
    </row>
    <row r="21" spans="1:13" ht="18" customHeight="1">
      <c r="A21" s="794" t="s">
        <v>518</v>
      </c>
      <c r="B21" s="796" t="s">
        <v>517</v>
      </c>
      <c r="C21" s="797"/>
      <c r="D21" s="797"/>
      <c r="E21" s="797"/>
      <c r="F21" s="797"/>
      <c r="G21" s="797"/>
      <c r="H21" s="797"/>
      <c r="I21" s="798"/>
      <c r="J21" s="802"/>
      <c r="K21" s="802" t="s">
        <v>514</v>
      </c>
      <c r="L21" s="805">
        <f>IF(J21="Si",1,0)</f>
        <v>0</v>
      </c>
      <c r="M21" s="804"/>
    </row>
    <row r="22" spans="1:13" ht="18" customHeight="1">
      <c r="A22" s="795"/>
      <c r="B22" s="799"/>
      <c r="C22" s="800"/>
      <c r="D22" s="800"/>
      <c r="E22" s="800"/>
      <c r="F22" s="800"/>
      <c r="G22" s="800"/>
      <c r="H22" s="800"/>
      <c r="I22" s="801"/>
      <c r="J22" s="803"/>
      <c r="K22" s="803"/>
      <c r="L22" s="806"/>
      <c r="M22" s="804"/>
    </row>
    <row r="23" spans="1:13" ht="18" customHeight="1">
      <c r="A23" s="794" t="s">
        <v>516</v>
      </c>
      <c r="B23" s="796" t="s">
        <v>534</v>
      </c>
      <c r="C23" s="797"/>
      <c r="D23" s="797"/>
      <c r="E23" s="797"/>
      <c r="F23" s="797"/>
      <c r="G23" s="797"/>
      <c r="H23" s="797"/>
      <c r="I23" s="798"/>
      <c r="J23" s="802"/>
      <c r="K23" s="802" t="s">
        <v>514</v>
      </c>
      <c r="L23" s="805">
        <f>IF(J23="Si",1,0)</f>
        <v>0</v>
      </c>
      <c r="M23" s="804"/>
    </row>
    <row r="24" spans="1:13" ht="18" customHeight="1">
      <c r="A24" s="795"/>
      <c r="B24" s="799"/>
      <c r="C24" s="800"/>
      <c r="D24" s="800"/>
      <c r="E24" s="800"/>
      <c r="F24" s="800"/>
      <c r="G24" s="800"/>
      <c r="H24" s="800"/>
      <c r="I24" s="801"/>
      <c r="J24" s="803"/>
      <c r="K24" s="803"/>
      <c r="L24" s="806"/>
      <c r="M24" s="804"/>
    </row>
    <row r="25" spans="1:13" ht="12.75" customHeight="1">
      <c r="A25" s="430"/>
      <c r="B25" s="430"/>
      <c r="C25" s="430"/>
      <c r="D25" s="430"/>
      <c r="E25" s="430"/>
      <c r="F25" s="430"/>
      <c r="G25" s="430"/>
      <c r="H25" s="430"/>
      <c r="I25" s="430"/>
      <c r="J25" s="430"/>
      <c r="K25" s="430"/>
      <c r="L25" s="432"/>
      <c r="M25" s="429"/>
    </row>
    <row r="26" spans="1:13" ht="15">
      <c r="A26" s="430"/>
      <c r="B26" s="430"/>
      <c r="C26" s="430"/>
      <c r="D26" s="430"/>
      <c r="E26" s="430"/>
      <c r="F26" s="430"/>
      <c r="G26" s="430"/>
      <c r="H26" s="430"/>
      <c r="I26" s="430"/>
      <c r="J26" s="430"/>
      <c r="K26" s="430"/>
      <c r="L26" s="432"/>
      <c r="M26" s="429"/>
    </row>
    <row r="27" spans="1:13" ht="14.1" customHeight="1">
      <c r="A27" s="812" t="s">
        <v>513</v>
      </c>
      <c r="B27" s="812"/>
      <c r="C27" s="812"/>
      <c r="D27" s="812"/>
      <c r="E27" s="812"/>
      <c r="F27" s="812"/>
      <c r="G27" s="812"/>
      <c r="H27" s="812"/>
      <c r="I27" s="812"/>
      <c r="J27" s="812"/>
      <c r="K27" s="812"/>
      <c r="L27" s="431"/>
      <c r="M27" s="429"/>
    </row>
    <row r="28" spans="1:13" ht="14.1" customHeight="1">
      <c r="A28" s="812"/>
      <c r="B28" s="812"/>
      <c r="C28" s="812"/>
      <c r="D28" s="812"/>
      <c r="E28" s="812"/>
      <c r="F28" s="812"/>
      <c r="G28" s="812"/>
      <c r="H28" s="812"/>
      <c r="I28" s="812"/>
      <c r="J28" s="812"/>
      <c r="K28" s="812"/>
      <c r="L28" s="431"/>
      <c r="M28" s="429"/>
    </row>
    <row r="29" spans="1:13" ht="15">
      <c r="A29" s="430"/>
      <c r="B29" s="430"/>
      <c r="C29" s="430"/>
      <c r="D29" s="430"/>
      <c r="E29" s="430"/>
      <c r="F29" s="430"/>
      <c r="G29" s="430"/>
      <c r="H29" s="430"/>
      <c r="I29" s="430"/>
      <c r="J29" s="430"/>
      <c r="K29" s="430"/>
      <c r="L29" s="219"/>
      <c r="M29" s="429"/>
    </row>
    <row r="30" spans="1:13" ht="15">
      <c r="A30" s="430"/>
      <c r="B30" s="430"/>
      <c r="C30" s="430"/>
      <c r="D30" s="430"/>
      <c r="E30" s="430"/>
      <c r="F30" s="430"/>
      <c r="G30" s="430"/>
      <c r="H30" s="430"/>
      <c r="I30" s="430"/>
      <c r="J30" s="430"/>
      <c r="K30" s="430"/>
      <c r="L30" s="219"/>
      <c r="M30" s="429"/>
    </row>
    <row r="31" spans="1:13" ht="18" customHeight="1">
      <c r="A31" s="813" t="s">
        <v>512</v>
      </c>
      <c r="B31" s="814"/>
      <c r="C31" s="814"/>
      <c r="D31" s="814"/>
      <c r="E31" s="814"/>
      <c r="F31" s="814"/>
      <c r="G31" s="814"/>
      <c r="H31" s="814"/>
      <c r="I31" s="815"/>
      <c r="J31" s="794" t="str">
        <f>IF(L31&gt;=4,"Si","")</f>
        <v/>
      </c>
      <c r="K31" s="794" t="str">
        <f>IF(L31&lt;4,"No","")</f>
        <v>No</v>
      </c>
      <c r="L31" s="805">
        <f>SUM(L9:L24)</f>
        <v>0</v>
      </c>
      <c r="M31" s="811" t="s">
        <v>511</v>
      </c>
    </row>
    <row r="32" spans="1:13" ht="18" customHeight="1">
      <c r="A32" s="816"/>
      <c r="B32" s="817"/>
      <c r="C32" s="817"/>
      <c r="D32" s="817"/>
      <c r="E32" s="817"/>
      <c r="F32" s="817"/>
      <c r="G32" s="817"/>
      <c r="H32" s="817"/>
      <c r="I32" s="818"/>
      <c r="J32" s="795"/>
      <c r="K32" s="795"/>
      <c r="L32" s="806"/>
      <c r="M32" s="804"/>
    </row>
  </sheetData>
  <sheetProtection password="D3C7" sheet="1"/>
  <mergeCells count="60">
    <mergeCell ref="A1:K1"/>
    <mergeCell ref="A2:K2"/>
    <mergeCell ref="A3:K3"/>
    <mergeCell ref="A4:K4"/>
    <mergeCell ref="A5:K5"/>
    <mergeCell ref="J7:K8"/>
    <mergeCell ref="M7:M8"/>
    <mergeCell ref="A9:A10"/>
    <mergeCell ref="B9:I10"/>
    <mergeCell ref="J9:J10"/>
    <mergeCell ref="K9:K10"/>
    <mergeCell ref="L9:L10"/>
    <mergeCell ref="A11:A12"/>
    <mergeCell ref="B11:I12"/>
    <mergeCell ref="J11:J12"/>
    <mergeCell ref="K11:K12"/>
    <mergeCell ref="L11:L12"/>
    <mergeCell ref="M11:M12"/>
    <mergeCell ref="A13:A14"/>
    <mergeCell ref="B13:I14"/>
    <mergeCell ref="J13:J14"/>
    <mergeCell ref="K13:K14"/>
    <mergeCell ref="L13:L14"/>
    <mergeCell ref="M13:M14"/>
    <mergeCell ref="A15:A16"/>
    <mergeCell ref="B15:I16"/>
    <mergeCell ref="J15:J16"/>
    <mergeCell ref="K15:K16"/>
    <mergeCell ref="L15:L16"/>
    <mergeCell ref="M15:M16"/>
    <mergeCell ref="A17:A18"/>
    <mergeCell ref="B17:I18"/>
    <mergeCell ref="J17:J18"/>
    <mergeCell ref="K17:K18"/>
    <mergeCell ref="L17:L18"/>
    <mergeCell ref="M17:M18"/>
    <mergeCell ref="A19:A20"/>
    <mergeCell ref="B19:I20"/>
    <mergeCell ref="J19:J20"/>
    <mergeCell ref="K19:K20"/>
    <mergeCell ref="L19:L20"/>
    <mergeCell ref="M19:M20"/>
    <mergeCell ref="A21:A22"/>
    <mergeCell ref="B21:I22"/>
    <mergeCell ref="J21:J22"/>
    <mergeCell ref="K21:K22"/>
    <mergeCell ref="L21:L22"/>
    <mergeCell ref="M21:M22"/>
    <mergeCell ref="A23:A24"/>
    <mergeCell ref="B23:I24"/>
    <mergeCell ref="J23:J24"/>
    <mergeCell ref="K23:K24"/>
    <mergeCell ref="L23:L24"/>
    <mergeCell ref="M23:M24"/>
    <mergeCell ref="A27:K28"/>
    <mergeCell ref="A31:I32"/>
    <mergeCell ref="J31:J32"/>
    <mergeCell ref="K31:K32"/>
    <mergeCell ref="L31:L32"/>
    <mergeCell ref="M31:M32"/>
  </mergeCells>
  <printOptions horizontalCentered="1"/>
  <pageMargins left="0.70866141732283472" right="0.70866141732283472" top="0.74803149606299213" bottom="0.74803149606299213" header="0.31496062992125984" footer="0.31496062992125984"/>
  <pageSetup paperSize="9" scale="6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34"/>
  <sheetViews>
    <sheetView showGridLines="0" zoomScale="85" zoomScaleNormal="85" workbookViewId="0">
      <pane ySplit="4620" topLeftCell="A9"/>
      <selection sqref="A1:H1"/>
      <selection pane="bottomLeft" sqref="A1:K1"/>
    </sheetView>
  </sheetViews>
  <sheetFormatPr defaultRowHeight="15"/>
  <cols>
    <col min="1" max="1" width="20.7109375" style="181" customWidth="1"/>
    <col min="2" max="2" width="50.7109375" style="181" customWidth="1"/>
    <col min="3" max="8" width="15.7109375" style="181" customWidth="1"/>
    <col min="9" max="9" width="9.140625" style="436" customWidth="1"/>
    <col min="10" max="16384" width="9.140625" style="181"/>
  </cols>
  <sheetData>
    <row r="1" spans="1:11">
      <c r="A1" s="829"/>
      <c r="B1" s="829"/>
      <c r="C1" s="829"/>
      <c r="D1" s="829"/>
      <c r="E1" s="829"/>
      <c r="F1" s="829"/>
      <c r="G1" s="829"/>
      <c r="H1" s="829"/>
    </row>
    <row r="2" spans="1:11" ht="24.95" customHeight="1">
      <c r="A2" s="825" t="s">
        <v>0</v>
      </c>
      <c r="B2" s="826"/>
      <c r="C2" s="826"/>
      <c r="D2" s="826"/>
      <c r="E2" s="826"/>
      <c r="F2" s="826"/>
      <c r="G2" s="826"/>
      <c r="H2" s="827"/>
    </row>
    <row r="3" spans="1:11">
      <c r="A3" s="828" t="s">
        <v>567</v>
      </c>
      <c r="B3" s="828"/>
      <c r="C3" s="828"/>
      <c r="D3" s="828"/>
      <c r="E3" s="828"/>
      <c r="F3" s="828"/>
      <c r="G3" s="828"/>
      <c r="H3" s="828"/>
    </row>
    <row r="4" spans="1:11" ht="21">
      <c r="A4" s="822" t="s">
        <v>566</v>
      </c>
      <c r="B4" s="822"/>
      <c r="C4" s="822"/>
      <c r="D4" s="822"/>
      <c r="E4" s="822"/>
      <c r="F4" s="822"/>
      <c r="G4" s="822"/>
      <c r="H4" s="822"/>
      <c r="I4" s="436" t="s">
        <v>388</v>
      </c>
    </row>
    <row r="5" spans="1:11" ht="21">
      <c r="A5" s="822" t="s">
        <v>565</v>
      </c>
      <c r="B5" s="822"/>
      <c r="C5" s="822"/>
      <c r="D5" s="822"/>
      <c r="E5" s="822"/>
      <c r="F5" s="822"/>
      <c r="G5" s="822"/>
      <c r="H5" s="822"/>
    </row>
    <row r="6" spans="1:11" ht="15.75" thickBot="1">
      <c r="A6" s="830"/>
      <c r="B6" s="830"/>
      <c r="C6" s="830"/>
      <c r="D6" s="830"/>
      <c r="E6" s="830"/>
      <c r="F6" s="830"/>
      <c r="G6" s="830"/>
      <c r="H6" s="830"/>
    </row>
    <row r="7" spans="1:11" s="437" customFormat="1" ht="117.75" customHeight="1" thickTop="1">
      <c r="A7" s="465" t="s">
        <v>564</v>
      </c>
      <c r="B7" s="466" t="s">
        <v>563</v>
      </c>
      <c r="C7" s="464" t="s">
        <v>562</v>
      </c>
      <c r="D7" s="465" t="s">
        <v>561</v>
      </c>
      <c r="E7" s="464" t="s">
        <v>560</v>
      </c>
      <c r="F7" s="465" t="s">
        <v>559</v>
      </c>
      <c r="G7" s="464" t="s">
        <v>558</v>
      </c>
      <c r="H7" s="463" t="s">
        <v>557</v>
      </c>
      <c r="I7" s="462" t="s">
        <v>556</v>
      </c>
    </row>
    <row r="8" spans="1:11" ht="27" customHeight="1" thickBot="1">
      <c r="A8" s="461"/>
      <c r="B8" s="594"/>
      <c r="C8" s="460" t="s">
        <v>124</v>
      </c>
      <c r="D8" s="458" t="s">
        <v>125</v>
      </c>
      <c r="E8" s="459" t="s">
        <v>555</v>
      </c>
      <c r="F8" s="458" t="s">
        <v>127</v>
      </c>
      <c r="G8" s="457" t="s">
        <v>554</v>
      </c>
      <c r="H8" s="456" t="s">
        <v>129</v>
      </c>
      <c r="J8" s="437"/>
      <c r="K8" s="437"/>
    </row>
    <row r="9" spans="1:11" ht="15.75" thickTop="1">
      <c r="A9" s="606"/>
      <c r="B9" s="605" t="s">
        <v>553</v>
      </c>
      <c r="C9" s="455"/>
      <c r="D9" s="454"/>
      <c r="E9" s="454"/>
      <c r="F9" s="453"/>
      <c r="G9" s="550"/>
      <c r="H9" s="549"/>
      <c r="J9" s="437"/>
      <c r="K9" s="437"/>
    </row>
    <row r="10" spans="1:11">
      <c r="A10" s="601"/>
      <c r="B10" s="472"/>
      <c r="C10" s="135">
        <v>0</v>
      </c>
      <c r="D10" s="136">
        <v>0</v>
      </c>
      <c r="E10" s="136">
        <v>0</v>
      </c>
      <c r="F10" s="538">
        <v>0</v>
      </c>
      <c r="G10" s="534">
        <f t="shared" ref="G10:G41" si="0">+C10+D10+E10+F10</f>
        <v>0</v>
      </c>
      <c r="H10" s="537">
        <v>0</v>
      </c>
      <c r="J10" s="437"/>
      <c r="K10" s="437"/>
    </row>
    <row r="11" spans="1:11">
      <c r="A11" s="601"/>
      <c r="B11" s="472"/>
      <c r="C11" s="135">
        <v>0</v>
      </c>
      <c r="D11" s="136">
        <v>0</v>
      </c>
      <c r="E11" s="136">
        <v>0</v>
      </c>
      <c r="F11" s="538">
        <v>0</v>
      </c>
      <c r="G11" s="534">
        <f t="shared" si="0"/>
        <v>0</v>
      </c>
      <c r="H11" s="537">
        <v>0</v>
      </c>
      <c r="J11" s="437"/>
      <c r="K11" s="437"/>
    </row>
    <row r="12" spans="1:11">
      <c r="A12" s="601"/>
      <c r="B12" s="472"/>
      <c r="C12" s="135">
        <v>0</v>
      </c>
      <c r="D12" s="136">
        <v>0</v>
      </c>
      <c r="E12" s="136">
        <v>0</v>
      </c>
      <c r="F12" s="538">
        <v>0</v>
      </c>
      <c r="G12" s="534">
        <f t="shared" si="0"/>
        <v>0</v>
      </c>
      <c r="H12" s="537">
        <v>0</v>
      </c>
      <c r="J12" s="437"/>
      <c r="K12" s="437"/>
    </row>
    <row r="13" spans="1:11">
      <c r="A13" s="601"/>
      <c r="B13" s="472"/>
      <c r="C13" s="135">
        <v>0</v>
      </c>
      <c r="D13" s="136">
        <v>0</v>
      </c>
      <c r="E13" s="136">
        <v>0</v>
      </c>
      <c r="F13" s="538">
        <v>0</v>
      </c>
      <c r="G13" s="534">
        <f t="shared" si="0"/>
        <v>0</v>
      </c>
      <c r="H13" s="537">
        <v>0</v>
      </c>
      <c r="J13" s="437"/>
      <c r="K13" s="437"/>
    </row>
    <row r="14" spans="1:11">
      <c r="A14" s="601"/>
      <c r="B14" s="472"/>
      <c r="C14" s="135">
        <v>0</v>
      </c>
      <c r="D14" s="136">
        <v>0</v>
      </c>
      <c r="E14" s="136">
        <v>0</v>
      </c>
      <c r="F14" s="538">
        <v>0</v>
      </c>
      <c r="G14" s="534">
        <f t="shared" si="0"/>
        <v>0</v>
      </c>
      <c r="H14" s="537">
        <v>0</v>
      </c>
      <c r="J14" s="437"/>
      <c r="K14" s="437"/>
    </row>
    <row r="15" spans="1:11">
      <c r="A15" s="601"/>
      <c r="B15" s="472"/>
      <c r="C15" s="135">
        <v>0</v>
      </c>
      <c r="D15" s="136">
        <v>0</v>
      </c>
      <c r="E15" s="136">
        <v>0</v>
      </c>
      <c r="F15" s="538">
        <v>0</v>
      </c>
      <c r="G15" s="534">
        <f t="shared" si="0"/>
        <v>0</v>
      </c>
      <c r="H15" s="537">
        <v>0</v>
      </c>
      <c r="J15" s="437"/>
      <c r="K15" s="437"/>
    </row>
    <row r="16" spans="1:11">
      <c r="A16" s="601"/>
      <c r="B16" s="472"/>
      <c r="C16" s="135">
        <v>0</v>
      </c>
      <c r="D16" s="136">
        <v>0</v>
      </c>
      <c r="E16" s="136">
        <v>0</v>
      </c>
      <c r="F16" s="538">
        <v>0</v>
      </c>
      <c r="G16" s="534">
        <f t="shared" si="0"/>
        <v>0</v>
      </c>
      <c r="H16" s="537">
        <v>0</v>
      </c>
      <c r="J16" s="437"/>
      <c r="K16" s="437"/>
    </row>
    <row r="17" spans="1:11">
      <c r="A17" s="601"/>
      <c r="B17" s="472"/>
      <c r="C17" s="135">
        <v>0</v>
      </c>
      <c r="D17" s="136">
        <v>0</v>
      </c>
      <c r="E17" s="136">
        <v>0</v>
      </c>
      <c r="F17" s="538">
        <v>0</v>
      </c>
      <c r="G17" s="534">
        <f t="shared" si="0"/>
        <v>0</v>
      </c>
      <c r="H17" s="537">
        <v>0</v>
      </c>
      <c r="J17" s="437"/>
      <c r="K17" s="437"/>
    </row>
    <row r="18" spans="1:11">
      <c r="A18" s="601"/>
      <c r="B18" s="472"/>
      <c r="C18" s="135">
        <v>0</v>
      </c>
      <c r="D18" s="136">
        <v>0</v>
      </c>
      <c r="E18" s="136">
        <v>0</v>
      </c>
      <c r="F18" s="538">
        <v>0</v>
      </c>
      <c r="G18" s="534">
        <f t="shared" si="0"/>
        <v>0</v>
      </c>
      <c r="H18" s="537">
        <v>0</v>
      </c>
      <c r="J18" s="437"/>
      <c r="K18" s="437"/>
    </row>
    <row r="19" spans="1:11">
      <c r="A19" s="601"/>
      <c r="B19" s="472"/>
      <c r="C19" s="135">
        <v>0</v>
      </c>
      <c r="D19" s="136">
        <v>0</v>
      </c>
      <c r="E19" s="136">
        <v>0</v>
      </c>
      <c r="F19" s="538">
        <v>0</v>
      </c>
      <c r="G19" s="534">
        <f t="shared" si="0"/>
        <v>0</v>
      </c>
      <c r="H19" s="537">
        <v>0</v>
      </c>
      <c r="J19" s="437"/>
      <c r="K19" s="437"/>
    </row>
    <row r="20" spans="1:11">
      <c r="A20" s="601"/>
      <c r="B20" s="472"/>
      <c r="C20" s="135">
        <v>0</v>
      </c>
      <c r="D20" s="136">
        <v>0</v>
      </c>
      <c r="E20" s="136">
        <v>0</v>
      </c>
      <c r="F20" s="538">
        <v>0</v>
      </c>
      <c r="G20" s="534">
        <f t="shared" si="0"/>
        <v>0</v>
      </c>
      <c r="H20" s="537">
        <v>0</v>
      </c>
      <c r="J20" s="437"/>
      <c r="K20" s="437"/>
    </row>
    <row r="21" spans="1:11">
      <c r="A21" s="601"/>
      <c r="B21" s="472"/>
      <c r="C21" s="135">
        <v>0</v>
      </c>
      <c r="D21" s="136">
        <v>0</v>
      </c>
      <c r="E21" s="136">
        <v>0</v>
      </c>
      <c r="F21" s="538">
        <v>0</v>
      </c>
      <c r="G21" s="534">
        <f t="shared" si="0"/>
        <v>0</v>
      </c>
      <c r="H21" s="537">
        <v>0</v>
      </c>
      <c r="J21" s="437"/>
      <c r="K21" s="437"/>
    </row>
    <row r="22" spans="1:11">
      <c r="A22" s="601"/>
      <c r="B22" s="472"/>
      <c r="C22" s="135">
        <v>0</v>
      </c>
      <c r="D22" s="136">
        <v>0</v>
      </c>
      <c r="E22" s="136">
        <v>0</v>
      </c>
      <c r="F22" s="538">
        <v>0</v>
      </c>
      <c r="G22" s="534">
        <f t="shared" si="0"/>
        <v>0</v>
      </c>
      <c r="H22" s="537">
        <v>0</v>
      </c>
      <c r="J22" s="437"/>
      <c r="K22" s="437"/>
    </row>
    <row r="23" spans="1:11">
      <c r="A23" s="601"/>
      <c r="B23" s="472"/>
      <c r="C23" s="135">
        <v>0</v>
      </c>
      <c r="D23" s="136">
        <v>0</v>
      </c>
      <c r="E23" s="136">
        <v>0</v>
      </c>
      <c r="F23" s="538">
        <v>0</v>
      </c>
      <c r="G23" s="534">
        <f t="shared" si="0"/>
        <v>0</v>
      </c>
      <c r="H23" s="537">
        <v>0</v>
      </c>
      <c r="J23" s="437"/>
      <c r="K23" s="437"/>
    </row>
    <row r="24" spans="1:11" ht="15.75" thickBot="1">
      <c r="A24" s="601"/>
      <c r="B24" s="472"/>
      <c r="C24" s="135">
        <v>0</v>
      </c>
      <c r="D24" s="136">
        <v>0</v>
      </c>
      <c r="E24" s="136">
        <v>0</v>
      </c>
      <c r="F24" s="538">
        <v>0</v>
      </c>
      <c r="G24" s="534">
        <f t="shared" si="0"/>
        <v>0</v>
      </c>
      <c r="H24" s="537">
        <v>0</v>
      </c>
      <c r="J24" s="437"/>
      <c r="K24" s="437"/>
    </row>
    <row r="25" spans="1:11" ht="15.75" hidden="1" thickBot="1">
      <c r="A25" s="601"/>
      <c r="B25" s="472"/>
      <c r="C25" s="135">
        <v>0</v>
      </c>
      <c r="D25" s="136">
        <v>0</v>
      </c>
      <c r="E25" s="136">
        <v>0</v>
      </c>
      <c r="F25" s="538">
        <v>0</v>
      </c>
      <c r="G25" s="534">
        <f t="shared" si="0"/>
        <v>0</v>
      </c>
      <c r="H25" s="537">
        <v>0</v>
      </c>
      <c r="J25" s="437"/>
      <c r="K25" s="437"/>
    </row>
    <row r="26" spans="1:11" ht="15.75" hidden="1" thickBot="1">
      <c r="A26" s="601"/>
      <c r="B26" s="472"/>
      <c r="C26" s="135">
        <v>0</v>
      </c>
      <c r="D26" s="136">
        <v>0</v>
      </c>
      <c r="E26" s="136">
        <v>0</v>
      </c>
      <c r="F26" s="538">
        <v>0</v>
      </c>
      <c r="G26" s="534">
        <f t="shared" si="0"/>
        <v>0</v>
      </c>
      <c r="H26" s="537">
        <v>0</v>
      </c>
      <c r="J26" s="437"/>
      <c r="K26" s="437"/>
    </row>
    <row r="27" spans="1:11" ht="15.75" hidden="1" thickBot="1">
      <c r="A27" s="601"/>
      <c r="B27" s="472"/>
      <c r="C27" s="135">
        <v>0</v>
      </c>
      <c r="D27" s="136">
        <v>0</v>
      </c>
      <c r="E27" s="136">
        <v>0</v>
      </c>
      <c r="F27" s="538">
        <v>0</v>
      </c>
      <c r="G27" s="534">
        <f t="shared" si="0"/>
        <v>0</v>
      </c>
      <c r="H27" s="537">
        <v>0</v>
      </c>
      <c r="J27" s="437"/>
      <c r="K27" s="437"/>
    </row>
    <row r="28" spans="1:11" ht="15.75" hidden="1" thickBot="1">
      <c r="A28" s="601"/>
      <c r="B28" s="472"/>
      <c r="C28" s="135">
        <v>0</v>
      </c>
      <c r="D28" s="136">
        <v>0</v>
      </c>
      <c r="E28" s="136">
        <v>0</v>
      </c>
      <c r="F28" s="538">
        <v>0</v>
      </c>
      <c r="G28" s="534">
        <f t="shared" si="0"/>
        <v>0</v>
      </c>
      <c r="H28" s="537">
        <v>0</v>
      </c>
      <c r="J28" s="437"/>
      <c r="K28" s="437"/>
    </row>
    <row r="29" spans="1:11" ht="15.75" hidden="1" thickBot="1">
      <c r="A29" s="601"/>
      <c r="B29" s="472"/>
      <c r="C29" s="135">
        <v>0</v>
      </c>
      <c r="D29" s="136">
        <v>0</v>
      </c>
      <c r="E29" s="136">
        <v>0</v>
      </c>
      <c r="F29" s="538">
        <v>0</v>
      </c>
      <c r="G29" s="534">
        <f t="shared" si="0"/>
        <v>0</v>
      </c>
      <c r="H29" s="537">
        <v>0</v>
      </c>
      <c r="J29" s="437"/>
      <c r="K29" s="437"/>
    </row>
    <row r="30" spans="1:11" ht="15.75" hidden="1" thickBot="1">
      <c r="A30" s="601"/>
      <c r="B30" s="472"/>
      <c r="C30" s="135">
        <v>0</v>
      </c>
      <c r="D30" s="136">
        <v>0</v>
      </c>
      <c r="E30" s="136">
        <v>0</v>
      </c>
      <c r="F30" s="538">
        <v>0</v>
      </c>
      <c r="G30" s="534">
        <f t="shared" si="0"/>
        <v>0</v>
      </c>
      <c r="H30" s="537">
        <v>0</v>
      </c>
      <c r="J30" s="437"/>
      <c r="K30" s="437"/>
    </row>
    <row r="31" spans="1:11" ht="15.75" hidden="1" thickBot="1">
      <c r="A31" s="601"/>
      <c r="B31" s="472"/>
      <c r="C31" s="135">
        <v>0</v>
      </c>
      <c r="D31" s="136">
        <v>0</v>
      </c>
      <c r="E31" s="136">
        <v>0</v>
      </c>
      <c r="F31" s="538">
        <v>0</v>
      </c>
      <c r="G31" s="534">
        <f t="shared" si="0"/>
        <v>0</v>
      </c>
      <c r="H31" s="537">
        <v>0</v>
      </c>
      <c r="J31" s="437"/>
      <c r="K31" s="437"/>
    </row>
    <row r="32" spans="1:11" ht="15.75" hidden="1" thickBot="1">
      <c r="A32" s="601"/>
      <c r="B32" s="472"/>
      <c r="C32" s="135">
        <v>0</v>
      </c>
      <c r="D32" s="136">
        <v>0</v>
      </c>
      <c r="E32" s="136">
        <v>0</v>
      </c>
      <c r="F32" s="538">
        <v>0</v>
      </c>
      <c r="G32" s="534">
        <f t="shared" si="0"/>
        <v>0</v>
      </c>
      <c r="H32" s="537">
        <v>0</v>
      </c>
      <c r="J32" s="437"/>
      <c r="K32" s="437"/>
    </row>
    <row r="33" spans="1:11" ht="15.75" hidden="1" thickBot="1">
      <c r="A33" s="601"/>
      <c r="B33" s="472"/>
      <c r="C33" s="135">
        <v>0</v>
      </c>
      <c r="D33" s="136">
        <v>0</v>
      </c>
      <c r="E33" s="136">
        <v>0</v>
      </c>
      <c r="F33" s="538">
        <v>0</v>
      </c>
      <c r="G33" s="534">
        <f t="shared" si="0"/>
        <v>0</v>
      </c>
      <c r="H33" s="537">
        <v>0</v>
      </c>
      <c r="J33" s="437"/>
      <c r="K33" s="437"/>
    </row>
    <row r="34" spans="1:11" ht="15.75" hidden="1" thickBot="1">
      <c r="A34" s="601"/>
      <c r="B34" s="472"/>
      <c r="C34" s="135">
        <v>0</v>
      </c>
      <c r="D34" s="136">
        <v>0</v>
      </c>
      <c r="E34" s="136">
        <v>0</v>
      </c>
      <c r="F34" s="538">
        <v>0</v>
      </c>
      <c r="G34" s="534">
        <f t="shared" si="0"/>
        <v>0</v>
      </c>
      <c r="H34" s="537">
        <v>0</v>
      </c>
      <c r="J34" s="437"/>
      <c r="K34" s="437"/>
    </row>
    <row r="35" spans="1:11" ht="15.75" hidden="1" thickBot="1">
      <c r="A35" s="601"/>
      <c r="B35" s="472"/>
      <c r="C35" s="135">
        <v>0</v>
      </c>
      <c r="D35" s="136">
        <v>0</v>
      </c>
      <c r="E35" s="136">
        <v>0</v>
      </c>
      <c r="F35" s="538">
        <v>0</v>
      </c>
      <c r="G35" s="534">
        <f t="shared" si="0"/>
        <v>0</v>
      </c>
      <c r="H35" s="537">
        <v>0</v>
      </c>
      <c r="J35" s="437"/>
      <c r="K35" s="437"/>
    </row>
    <row r="36" spans="1:11" ht="15.75" hidden="1" thickBot="1">
      <c r="A36" s="601"/>
      <c r="B36" s="472"/>
      <c r="C36" s="135">
        <v>0</v>
      </c>
      <c r="D36" s="136">
        <v>0</v>
      </c>
      <c r="E36" s="136">
        <v>0</v>
      </c>
      <c r="F36" s="538">
        <v>0</v>
      </c>
      <c r="G36" s="534">
        <f t="shared" si="0"/>
        <v>0</v>
      </c>
      <c r="H36" s="537">
        <v>0</v>
      </c>
      <c r="J36" s="437"/>
      <c r="K36" s="437"/>
    </row>
    <row r="37" spans="1:11" ht="15.75" hidden="1" thickBot="1">
      <c r="A37" s="601"/>
      <c r="B37" s="472"/>
      <c r="C37" s="135">
        <v>0</v>
      </c>
      <c r="D37" s="136">
        <v>0</v>
      </c>
      <c r="E37" s="136">
        <v>0</v>
      </c>
      <c r="F37" s="538">
        <v>0</v>
      </c>
      <c r="G37" s="534">
        <f t="shared" si="0"/>
        <v>0</v>
      </c>
      <c r="H37" s="537">
        <v>0</v>
      </c>
      <c r="J37" s="437"/>
      <c r="K37" s="437"/>
    </row>
    <row r="38" spans="1:11" ht="15.75" hidden="1" thickBot="1">
      <c r="A38" s="601"/>
      <c r="B38" s="472"/>
      <c r="C38" s="135">
        <v>0</v>
      </c>
      <c r="D38" s="136">
        <v>0</v>
      </c>
      <c r="E38" s="136">
        <v>0</v>
      </c>
      <c r="F38" s="538">
        <v>0</v>
      </c>
      <c r="G38" s="534">
        <f t="shared" si="0"/>
        <v>0</v>
      </c>
      <c r="H38" s="537">
        <v>0</v>
      </c>
      <c r="J38" s="437"/>
      <c r="K38" s="437"/>
    </row>
    <row r="39" spans="1:11" ht="15.75" hidden="1" thickBot="1">
      <c r="A39" s="601"/>
      <c r="B39" s="472"/>
      <c r="C39" s="135">
        <v>0</v>
      </c>
      <c r="D39" s="136">
        <v>0</v>
      </c>
      <c r="E39" s="136">
        <v>0</v>
      </c>
      <c r="F39" s="538">
        <v>0</v>
      </c>
      <c r="G39" s="534">
        <f t="shared" si="0"/>
        <v>0</v>
      </c>
      <c r="H39" s="537">
        <v>0</v>
      </c>
      <c r="J39" s="437"/>
      <c r="K39" s="437"/>
    </row>
    <row r="40" spans="1:11" ht="15.75" hidden="1" thickBot="1">
      <c r="A40" s="601"/>
      <c r="B40" s="472"/>
      <c r="C40" s="135">
        <v>0</v>
      </c>
      <c r="D40" s="136">
        <v>0</v>
      </c>
      <c r="E40" s="136">
        <v>0</v>
      </c>
      <c r="F40" s="538">
        <v>0</v>
      </c>
      <c r="G40" s="534">
        <f t="shared" si="0"/>
        <v>0</v>
      </c>
      <c r="H40" s="537">
        <v>0</v>
      </c>
      <c r="J40" s="437"/>
      <c r="K40" s="437"/>
    </row>
    <row r="41" spans="1:11" ht="15.75" hidden="1" thickBot="1">
      <c r="A41" s="601"/>
      <c r="B41" s="472"/>
      <c r="C41" s="135">
        <v>0</v>
      </c>
      <c r="D41" s="136">
        <v>0</v>
      </c>
      <c r="E41" s="136">
        <v>0</v>
      </c>
      <c r="F41" s="538">
        <v>0</v>
      </c>
      <c r="G41" s="534">
        <f t="shared" si="0"/>
        <v>0</v>
      </c>
      <c r="H41" s="537">
        <v>0</v>
      </c>
      <c r="J41" s="437"/>
      <c r="K41" s="437"/>
    </row>
    <row r="42" spans="1:11" ht="15.75" hidden="1" thickBot="1">
      <c r="A42" s="601"/>
      <c r="B42" s="472"/>
      <c r="C42" s="135">
        <v>0</v>
      </c>
      <c r="D42" s="136">
        <v>0</v>
      </c>
      <c r="E42" s="136">
        <v>0</v>
      </c>
      <c r="F42" s="538">
        <v>0</v>
      </c>
      <c r="G42" s="534">
        <f t="shared" ref="G42:G73" si="1">+C42+D42+E42+F42</f>
        <v>0</v>
      </c>
      <c r="H42" s="537">
        <v>0</v>
      </c>
      <c r="J42" s="437"/>
      <c r="K42" s="437"/>
    </row>
    <row r="43" spans="1:11" ht="15.75" hidden="1" thickBot="1">
      <c r="A43" s="601"/>
      <c r="B43" s="472"/>
      <c r="C43" s="135">
        <v>0</v>
      </c>
      <c r="D43" s="136">
        <v>0</v>
      </c>
      <c r="E43" s="136">
        <v>0</v>
      </c>
      <c r="F43" s="538">
        <v>0</v>
      </c>
      <c r="G43" s="534">
        <f t="shared" si="1"/>
        <v>0</v>
      </c>
      <c r="H43" s="537">
        <v>0</v>
      </c>
      <c r="J43" s="437"/>
      <c r="K43" s="437"/>
    </row>
    <row r="44" spans="1:11" ht="15.75" hidden="1" thickBot="1">
      <c r="A44" s="601"/>
      <c r="B44" s="472"/>
      <c r="C44" s="135">
        <v>0</v>
      </c>
      <c r="D44" s="136">
        <v>0</v>
      </c>
      <c r="E44" s="136">
        <v>0</v>
      </c>
      <c r="F44" s="538">
        <v>0</v>
      </c>
      <c r="G44" s="534">
        <f t="shared" si="1"/>
        <v>0</v>
      </c>
      <c r="H44" s="537">
        <v>0</v>
      </c>
      <c r="J44" s="437"/>
      <c r="K44" s="437"/>
    </row>
    <row r="45" spans="1:11" ht="15.75" hidden="1" thickBot="1">
      <c r="A45" s="601"/>
      <c r="B45" s="472"/>
      <c r="C45" s="135">
        <v>0</v>
      </c>
      <c r="D45" s="136">
        <v>0</v>
      </c>
      <c r="E45" s="136">
        <v>0</v>
      </c>
      <c r="F45" s="538">
        <v>0</v>
      </c>
      <c r="G45" s="534">
        <f t="shared" si="1"/>
        <v>0</v>
      </c>
      <c r="H45" s="537">
        <v>0</v>
      </c>
      <c r="J45" s="437"/>
      <c r="K45" s="437"/>
    </row>
    <row r="46" spans="1:11" ht="15.75" hidden="1" thickBot="1">
      <c r="A46" s="601"/>
      <c r="B46" s="472"/>
      <c r="C46" s="135">
        <v>0</v>
      </c>
      <c r="D46" s="136">
        <v>0</v>
      </c>
      <c r="E46" s="136">
        <v>0</v>
      </c>
      <c r="F46" s="538">
        <v>0</v>
      </c>
      <c r="G46" s="534">
        <f t="shared" si="1"/>
        <v>0</v>
      </c>
      <c r="H46" s="537">
        <v>0</v>
      </c>
      <c r="J46" s="437"/>
      <c r="K46" s="437"/>
    </row>
    <row r="47" spans="1:11" ht="15.75" hidden="1" thickBot="1">
      <c r="A47" s="601"/>
      <c r="B47" s="472"/>
      <c r="C47" s="135">
        <v>0</v>
      </c>
      <c r="D47" s="136">
        <v>0</v>
      </c>
      <c r="E47" s="136">
        <v>0</v>
      </c>
      <c r="F47" s="538">
        <v>0</v>
      </c>
      <c r="G47" s="534">
        <f t="shared" si="1"/>
        <v>0</v>
      </c>
      <c r="H47" s="537">
        <v>0</v>
      </c>
      <c r="J47" s="437"/>
      <c r="K47" s="437"/>
    </row>
    <row r="48" spans="1:11" ht="15.75" hidden="1" thickBot="1">
      <c r="A48" s="601"/>
      <c r="B48" s="472"/>
      <c r="C48" s="135">
        <v>0</v>
      </c>
      <c r="D48" s="136">
        <v>0</v>
      </c>
      <c r="E48" s="136">
        <v>0</v>
      </c>
      <c r="F48" s="538">
        <v>0</v>
      </c>
      <c r="G48" s="534">
        <f t="shared" si="1"/>
        <v>0</v>
      </c>
      <c r="H48" s="537">
        <v>0</v>
      </c>
      <c r="J48" s="437"/>
      <c r="K48" s="437"/>
    </row>
    <row r="49" spans="1:11" ht="15.75" hidden="1" thickBot="1">
      <c r="A49" s="601"/>
      <c r="B49" s="472"/>
      <c r="C49" s="135">
        <v>0</v>
      </c>
      <c r="D49" s="136">
        <v>0</v>
      </c>
      <c r="E49" s="136">
        <v>0</v>
      </c>
      <c r="F49" s="538">
        <v>0</v>
      </c>
      <c r="G49" s="534">
        <f t="shared" si="1"/>
        <v>0</v>
      </c>
      <c r="H49" s="537">
        <v>0</v>
      </c>
      <c r="J49" s="437"/>
      <c r="K49" s="437"/>
    </row>
    <row r="50" spans="1:11" ht="15.75" hidden="1" thickBot="1">
      <c r="A50" s="601"/>
      <c r="B50" s="472"/>
      <c r="C50" s="135">
        <v>0</v>
      </c>
      <c r="D50" s="136">
        <v>0</v>
      </c>
      <c r="E50" s="136">
        <v>0</v>
      </c>
      <c r="F50" s="538">
        <v>0</v>
      </c>
      <c r="G50" s="534">
        <f t="shared" si="1"/>
        <v>0</v>
      </c>
      <c r="H50" s="537">
        <v>0</v>
      </c>
      <c r="J50" s="437"/>
      <c r="K50" s="437"/>
    </row>
    <row r="51" spans="1:11" ht="15.75" hidden="1" thickBot="1">
      <c r="A51" s="601"/>
      <c r="B51" s="472"/>
      <c r="C51" s="135">
        <v>0</v>
      </c>
      <c r="D51" s="136">
        <v>0</v>
      </c>
      <c r="E51" s="136">
        <v>0</v>
      </c>
      <c r="F51" s="538">
        <v>0</v>
      </c>
      <c r="G51" s="534">
        <f t="shared" si="1"/>
        <v>0</v>
      </c>
      <c r="H51" s="537">
        <v>0</v>
      </c>
      <c r="J51" s="437"/>
      <c r="K51" s="437"/>
    </row>
    <row r="52" spans="1:11" ht="15.75" hidden="1" thickBot="1">
      <c r="A52" s="601"/>
      <c r="B52" s="472"/>
      <c r="C52" s="135">
        <v>0</v>
      </c>
      <c r="D52" s="136">
        <v>0</v>
      </c>
      <c r="E52" s="136">
        <v>0</v>
      </c>
      <c r="F52" s="538">
        <v>0</v>
      </c>
      <c r="G52" s="534">
        <f t="shared" si="1"/>
        <v>0</v>
      </c>
      <c r="H52" s="537">
        <v>0</v>
      </c>
      <c r="J52" s="437"/>
      <c r="K52" s="437"/>
    </row>
    <row r="53" spans="1:11" ht="15.75" hidden="1" thickBot="1">
      <c r="A53" s="601"/>
      <c r="B53" s="472"/>
      <c r="C53" s="135">
        <v>0</v>
      </c>
      <c r="D53" s="136">
        <v>0</v>
      </c>
      <c r="E53" s="136">
        <v>0</v>
      </c>
      <c r="F53" s="538">
        <v>0</v>
      </c>
      <c r="G53" s="534">
        <f t="shared" si="1"/>
        <v>0</v>
      </c>
      <c r="H53" s="537">
        <v>0</v>
      </c>
      <c r="J53" s="437"/>
      <c r="K53" s="437"/>
    </row>
    <row r="54" spans="1:11" ht="15.75" hidden="1" thickBot="1">
      <c r="A54" s="601"/>
      <c r="B54" s="472"/>
      <c r="C54" s="135">
        <v>0</v>
      </c>
      <c r="D54" s="136">
        <v>0</v>
      </c>
      <c r="E54" s="136">
        <v>0</v>
      </c>
      <c r="F54" s="538">
        <v>0</v>
      </c>
      <c r="G54" s="534">
        <f t="shared" si="1"/>
        <v>0</v>
      </c>
      <c r="H54" s="537">
        <v>0</v>
      </c>
      <c r="J54" s="437"/>
      <c r="K54" s="437"/>
    </row>
    <row r="55" spans="1:11" ht="15.75" hidden="1" thickBot="1">
      <c r="A55" s="601"/>
      <c r="B55" s="472"/>
      <c r="C55" s="135">
        <v>0</v>
      </c>
      <c r="D55" s="136">
        <v>0</v>
      </c>
      <c r="E55" s="136">
        <v>0</v>
      </c>
      <c r="F55" s="538">
        <v>0</v>
      </c>
      <c r="G55" s="534">
        <f t="shared" si="1"/>
        <v>0</v>
      </c>
      <c r="H55" s="537">
        <v>0</v>
      </c>
      <c r="J55" s="437"/>
      <c r="K55" s="437"/>
    </row>
    <row r="56" spans="1:11" ht="15.75" hidden="1" thickBot="1">
      <c r="A56" s="601"/>
      <c r="B56" s="472"/>
      <c r="C56" s="135">
        <v>0</v>
      </c>
      <c r="D56" s="136">
        <v>0</v>
      </c>
      <c r="E56" s="136">
        <v>0</v>
      </c>
      <c r="F56" s="538">
        <v>0</v>
      </c>
      <c r="G56" s="534">
        <f t="shared" si="1"/>
        <v>0</v>
      </c>
      <c r="H56" s="537">
        <v>0</v>
      </c>
      <c r="J56" s="437"/>
      <c r="K56" s="437"/>
    </row>
    <row r="57" spans="1:11" ht="15.75" hidden="1" thickBot="1">
      <c r="A57" s="601"/>
      <c r="B57" s="472"/>
      <c r="C57" s="135">
        <v>0</v>
      </c>
      <c r="D57" s="136">
        <v>0</v>
      </c>
      <c r="E57" s="136">
        <v>0</v>
      </c>
      <c r="F57" s="538">
        <v>0</v>
      </c>
      <c r="G57" s="534">
        <f t="shared" si="1"/>
        <v>0</v>
      </c>
      <c r="H57" s="537">
        <v>0</v>
      </c>
      <c r="J57" s="437"/>
      <c r="K57" s="437"/>
    </row>
    <row r="58" spans="1:11" ht="15.75" hidden="1" thickBot="1">
      <c r="A58" s="601"/>
      <c r="B58" s="472"/>
      <c r="C58" s="135">
        <v>0</v>
      </c>
      <c r="D58" s="136">
        <v>0</v>
      </c>
      <c r="E58" s="136">
        <v>0</v>
      </c>
      <c r="F58" s="538">
        <v>0</v>
      </c>
      <c r="G58" s="534">
        <f t="shared" si="1"/>
        <v>0</v>
      </c>
      <c r="H58" s="537">
        <v>0</v>
      </c>
      <c r="J58" s="437"/>
      <c r="K58" s="437"/>
    </row>
    <row r="59" spans="1:11" ht="15.75" hidden="1" thickBot="1">
      <c r="A59" s="601"/>
      <c r="B59" s="472"/>
      <c r="C59" s="135">
        <v>0</v>
      </c>
      <c r="D59" s="136">
        <v>0</v>
      </c>
      <c r="E59" s="136">
        <v>0</v>
      </c>
      <c r="F59" s="538">
        <v>0</v>
      </c>
      <c r="G59" s="534">
        <f t="shared" si="1"/>
        <v>0</v>
      </c>
      <c r="H59" s="537">
        <v>0</v>
      </c>
      <c r="J59" s="437"/>
      <c r="K59" s="437"/>
    </row>
    <row r="60" spans="1:11" ht="15.75" hidden="1" thickBot="1">
      <c r="A60" s="601"/>
      <c r="B60" s="472"/>
      <c r="C60" s="135">
        <v>0</v>
      </c>
      <c r="D60" s="136">
        <v>0</v>
      </c>
      <c r="E60" s="136">
        <v>0</v>
      </c>
      <c r="F60" s="538">
        <v>0</v>
      </c>
      <c r="G60" s="534">
        <f t="shared" si="1"/>
        <v>0</v>
      </c>
      <c r="H60" s="537">
        <v>0</v>
      </c>
      <c r="J60" s="437"/>
      <c r="K60" s="437"/>
    </row>
    <row r="61" spans="1:11" ht="15.75" hidden="1" thickBot="1">
      <c r="A61" s="601"/>
      <c r="B61" s="472"/>
      <c r="C61" s="135">
        <v>0</v>
      </c>
      <c r="D61" s="136">
        <v>0</v>
      </c>
      <c r="E61" s="136">
        <v>0</v>
      </c>
      <c r="F61" s="538">
        <v>0</v>
      </c>
      <c r="G61" s="534">
        <f t="shared" si="1"/>
        <v>0</v>
      </c>
      <c r="H61" s="537">
        <v>0</v>
      </c>
      <c r="J61" s="437"/>
      <c r="K61" s="437"/>
    </row>
    <row r="62" spans="1:11" ht="15.75" hidden="1" thickBot="1">
      <c r="A62" s="601"/>
      <c r="B62" s="472"/>
      <c r="C62" s="135">
        <v>0</v>
      </c>
      <c r="D62" s="136">
        <v>0</v>
      </c>
      <c r="E62" s="136">
        <v>0</v>
      </c>
      <c r="F62" s="538">
        <v>0</v>
      </c>
      <c r="G62" s="534">
        <f t="shared" si="1"/>
        <v>0</v>
      </c>
      <c r="H62" s="537">
        <v>0</v>
      </c>
      <c r="J62" s="437"/>
      <c r="K62" s="437"/>
    </row>
    <row r="63" spans="1:11" ht="15.75" hidden="1" thickBot="1">
      <c r="A63" s="601"/>
      <c r="B63" s="472"/>
      <c r="C63" s="135">
        <v>0</v>
      </c>
      <c r="D63" s="136">
        <v>0</v>
      </c>
      <c r="E63" s="136">
        <v>0</v>
      </c>
      <c r="F63" s="538">
        <v>0</v>
      </c>
      <c r="G63" s="534">
        <f t="shared" si="1"/>
        <v>0</v>
      </c>
      <c r="H63" s="537">
        <v>0</v>
      </c>
      <c r="J63" s="437"/>
      <c r="K63" s="437"/>
    </row>
    <row r="64" spans="1:11" ht="15.75" hidden="1" thickBot="1">
      <c r="A64" s="601"/>
      <c r="B64" s="472"/>
      <c r="C64" s="135">
        <v>0</v>
      </c>
      <c r="D64" s="136">
        <v>0</v>
      </c>
      <c r="E64" s="136">
        <v>0</v>
      </c>
      <c r="F64" s="538">
        <v>0</v>
      </c>
      <c r="G64" s="534">
        <f t="shared" si="1"/>
        <v>0</v>
      </c>
      <c r="H64" s="537">
        <v>0</v>
      </c>
      <c r="J64" s="437"/>
      <c r="K64" s="437"/>
    </row>
    <row r="65" spans="1:11" ht="15.75" hidden="1" thickBot="1">
      <c r="A65" s="601"/>
      <c r="B65" s="472"/>
      <c r="C65" s="135">
        <v>0</v>
      </c>
      <c r="D65" s="136">
        <v>0</v>
      </c>
      <c r="E65" s="136">
        <v>0</v>
      </c>
      <c r="F65" s="538">
        <v>0</v>
      </c>
      <c r="G65" s="534">
        <f t="shared" si="1"/>
        <v>0</v>
      </c>
      <c r="H65" s="537">
        <v>0</v>
      </c>
      <c r="J65" s="437"/>
      <c r="K65" s="437"/>
    </row>
    <row r="66" spans="1:11" ht="15.75" hidden="1" thickBot="1">
      <c r="A66" s="601"/>
      <c r="B66" s="472"/>
      <c r="C66" s="135">
        <v>0</v>
      </c>
      <c r="D66" s="136">
        <v>0</v>
      </c>
      <c r="E66" s="136">
        <v>0</v>
      </c>
      <c r="F66" s="538">
        <v>0</v>
      </c>
      <c r="G66" s="534">
        <f t="shared" si="1"/>
        <v>0</v>
      </c>
      <c r="H66" s="537">
        <v>0</v>
      </c>
      <c r="J66" s="437"/>
      <c r="K66" s="437"/>
    </row>
    <row r="67" spans="1:11" ht="15.75" hidden="1" thickBot="1">
      <c r="A67" s="601"/>
      <c r="B67" s="472"/>
      <c r="C67" s="135">
        <v>0</v>
      </c>
      <c r="D67" s="136">
        <v>0</v>
      </c>
      <c r="E67" s="136">
        <v>0</v>
      </c>
      <c r="F67" s="538">
        <v>0</v>
      </c>
      <c r="G67" s="534">
        <f t="shared" si="1"/>
        <v>0</v>
      </c>
      <c r="H67" s="537">
        <v>0</v>
      </c>
      <c r="J67" s="437"/>
      <c r="K67" s="437"/>
    </row>
    <row r="68" spans="1:11" ht="15.75" hidden="1" thickBot="1">
      <c r="A68" s="601"/>
      <c r="B68" s="472"/>
      <c r="C68" s="135">
        <v>0</v>
      </c>
      <c r="D68" s="136">
        <v>0</v>
      </c>
      <c r="E68" s="136">
        <v>0</v>
      </c>
      <c r="F68" s="538">
        <v>0</v>
      </c>
      <c r="G68" s="534">
        <f t="shared" si="1"/>
        <v>0</v>
      </c>
      <c r="H68" s="537">
        <v>0</v>
      </c>
      <c r="J68" s="437"/>
      <c r="K68" s="437"/>
    </row>
    <row r="69" spans="1:11" ht="15.75" hidden="1" thickBot="1">
      <c r="A69" s="601"/>
      <c r="B69" s="472"/>
      <c r="C69" s="135">
        <v>0</v>
      </c>
      <c r="D69" s="136">
        <v>0</v>
      </c>
      <c r="E69" s="136">
        <v>0</v>
      </c>
      <c r="F69" s="538">
        <v>0</v>
      </c>
      <c r="G69" s="534">
        <f t="shared" si="1"/>
        <v>0</v>
      </c>
      <c r="H69" s="537">
        <v>0</v>
      </c>
      <c r="J69" s="437"/>
      <c r="K69" s="437"/>
    </row>
    <row r="70" spans="1:11" ht="15.75" hidden="1" thickBot="1">
      <c r="A70" s="601"/>
      <c r="B70" s="472"/>
      <c r="C70" s="135">
        <v>0</v>
      </c>
      <c r="D70" s="136">
        <v>0</v>
      </c>
      <c r="E70" s="136">
        <v>0</v>
      </c>
      <c r="F70" s="538">
        <v>0</v>
      </c>
      <c r="G70" s="534">
        <f t="shared" si="1"/>
        <v>0</v>
      </c>
      <c r="H70" s="537">
        <v>0</v>
      </c>
      <c r="J70" s="437"/>
      <c r="K70" s="437"/>
    </row>
    <row r="71" spans="1:11" ht="15.75" hidden="1" thickBot="1">
      <c r="A71" s="601"/>
      <c r="B71" s="472"/>
      <c r="C71" s="135">
        <v>0</v>
      </c>
      <c r="D71" s="136">
        <v>0</v>
      </c>
      <c r="E71" s="136">
        <v>0</v>
      </c>
      <c r="F71" s="538">
        <v>0</v>
      </c>
      <c r="G71" s="534">
        <f t="shared" si="1"/>
        <v>0</v>
      </c>
      <c r="H71" s="537">
        <v>0</v>
      </c>
      <c r="J71" s="437"/>
      <c r="K71" s="437"/>
    </row>
    <row r="72" spans="1:11" ht="15.75" hidden="1" thickBot="1">
      <c r="A72" s="601"/>
      <c r="B72" s="472"/>
      <c r="C72" s="135">
        <v>0</v>
      </c>
      <c r="D72" s="136">
        <v>0</v>
      </c>
      <c r="E72" s="136">
        <v>0</v>
      </c>
      <c r="F72" s="538">
        <v>0</v>
      </c>
      <c r="G72" s="534">
        <f t="shared" si="1"/>
        <v>0</v>
      </c>
      <c r="H72" s="537">
        <v>0</v>
      </c>
      <c r="J72" s="437"/>
      <c r="K72" s="437"/>
    </row>
    <row r="73" spans="1:11" ht="15.75" hidden="1" thickBot="1">
      <c r="A73" s="601"/>
      <c r="B73" s="472"/>
      <c r="C73" s="135">
        <v>0</v>
      </c>
      <c r="D73" s="136">
        <v>0</v>
      </c>
      <c r="E73" s="136">
        <v>0</v>
      </c>
      <c r="F73" s="538">
        <v>0</v>
      </c>
      <c r="G73" s="534">
        <f t="shared" si="1"/>
        <v>0</v>
      </c>
      <c r="H73" s="537">
        <v>0</v>
      </c>
      <c r="J73" s="437"/>
      <c r="K73" s="437"/>
    </row>
    <row r="74" spans="1:11" ht="15.75" hidden="1" thickBot="1">
      <c r="A74" s="601"/>
      <c r="B74" s="472"/>
      <c r="C74" s="135">
        <v>0</v>
      </c>
      <c r="D74" s="136">
        <v>0</v>
      </c>
      <c r="E74" s="136">
        <v>0</v>
      </c>
      <c r="F74" s="538">
        <v>0</v>
      </c>
      <c r="G74" s="534">
        <f t="shared" ref="G74:G105" si="2">+C74+D74+E74+F74</f>
        <v>0</v>
      </c>
      <c r="H74" s="537">
        <v>0</v>
      </c>
      <c r="J74" s="437"/>
      <c r="K74" s="437"/>
    </row>
    <row r="75" spans="1:11" ht="15.75" hidden="1" thickBot="1">
      <c r="A75" s="601"/>
      <c r="B75" s="472"/>
      <c r="C75" s="135">
        <v>0</v>
      </c>
      <c r="D75" s="136">
        <v>0</v>
      </c>
      <c r="E75" s="136">
        <v>0</v>
      </c>
      <c r="F75" s="538">
        <v>0</v>
      </c>
      <c r="G75" s="534">
        <f t="shared" si="2"/>
        <v>0</v>
      </c>
      <c r="H75" s="537">
        <v>0</v>
      </c>
      <c r="J75" s="437"/>
      <c r="K75" s="437"/>
    </row>
    <row r="76" spans="1:11" ht="15.75" hidden="1" thickBot="1">
      <c r="A76" s="601"/>
      <c r="B76" s="472"/>
      <c r="C76" s="135">
        <v>0</v>
      </c>
      <c r="D76" s="136">
        <v>0</v>
      </c>
      <c r="E76" s="136">
        <v>0</v>
      </c>
      <c r="F76" s="538">
        <v>0</v>
      </c>
      <c r="G76" s="534">
        <f t="shared" si="2"/>
        <v>0</v>
      </c>
      <c r="H76" s="537">
        <v>0</v>
      </c>
      <c r="J76" s="437"/>
      <c r="K76" s="437"/>
    </row>
    <row r="77" spans="1:11" ht="15.75" hidden="1" thickBot="1">
      <c r="A77" s="601"/>
      <c r="B77" s="472"/>
      <c r="C77" s="135">
        <v>0</v>
      </c>
      <c r="D77" s="136">
        <v>0</v>
      </c>
      <c r="E77" s="136">
        <v>0</v>
      </c>
      <c r="F77" s="538">
        <v>0</v>
      </c>
      <c r="G77" s="534">
        <f t="shared" si="2"/>
        <v>0</v>
      </c>
      <c r="H77" s="537">
        <v>0</v>
      </c>
      <c r="J77" s="437"/>
      <c r="K77" s="437"/>
    </row>
    <row r="78" spans="1:11" ht="15.75" hidden="1" thickBot="1">
      <c r="A78" s="601"/>
      <c r="B78" s="472"/>
      <c r="C78" s="135">
        <v>0</v>
      </c>
      <c r="D78" s="136">
        <v>0</v>
      </c>
      <c r="E78" s="136">
        <v>0</v>
      </c>
      <c r="F78" s="538">
        <v>0</v>
      </c>
      <c r="G78" s="534">
        <f t="shared" si="2"/>
        <v>0</v>
      </c>
      <c r="H78" s="537">
        <v>0</v>
      </c>
      <c r="J78" s="437"/>
      <c r="K78" s="437"/>
    </row>
    <row r="79" spans="1:11" ht="15.75" hidden="1" thickBot="1">
      <c r="A79" s="601"/>
      <c r="B79" s="472"/>
      <c r="C79" s="135">
        <v>0</v>
      </c>
      <c r="D79" s="136">
        <v>0</v>
      </c>
      <c r="E79" s="136">
        <v>0</v>
      </c>
      <c r="F79" s="538">
        <v>0</v>
      </c>
      <c r="G79" s="534">
        <f t="shared" si="2"/>
        <v>0</v>
      </c>
      <c r="H79" s="537">
        <v>0</v>
      </c>
      <c r="J79" s="437"/>
      <c r="K79" s="437"/>
    </row>
    <row r="80" spans="1:11" ht="15.75" hidden="1" thickBot="1">
      <c r="A80" s="601"/>
      <c r="B80" s="472"/>
      <c r="C80" s="135">
        <v>0</v>
      </c>
      <c r="D80" s="136">
        <v>0</v>
      </c>
      <c r="E80" s="136">
        <v>0</v>
      </c>
      <c r="F80" s="538">
        <v>0</v>
      </c>
      <c r="G80" s="534">
        <f t="shared" si="2"/>
        <v>0</v>
      </c>
      <c r="H80" s="537">
        <v>0</v>
      </c>
      <c r="J80" s="437"/>
      <c r="K80" s="437"/>
    </row>
    <row r="81" spans="1:11" ht="15.75" hidden="1" thickBot="1">
      <c r="A81" s="601"/>
      <c r="B81" s="472"/>
      <c r="C81" s="135">
        <v>0</v>
      </c>
      <c r="D81" s="136">
        <v>0</v>
      </c>
      <c r="E81" s="136">
        <v>0</v>
      </c>
      <c r="F81" s="538">
        <v>0</v>
      </c>
      <c r="G81" s="534">
        <f t="shared" si="2"/>
        <v>0</v>
      </c>
      <c r="H81" s="537">
        <v>0</v>
      </c>
      <c r="J81" s="437"/>
      <c r="K81" s="437"/>
    </row>
    <row r="82" spans="1:11" ht="15.75" hidden="1" thickBot="1">
      <c r="A82" s="601"/>
      <c r="B82" s="472"/>
      <c r="C82" s="135">
        <v>0</v>
      </c>
      <c r="D82" s="136">
        <v>0</v>
      </c>
      <c r="E82" s="136">
        <v>0</v>
      </c>
      <c r="F82" s="538">
        <v>0</v>
      </c>
      <c r="G82" s="534">
        <f t="shared" si="2"/>
        <v>0</v>
      </c>
      <c r="H82" s="537">
        <v>0</v>
      </c>
      <c r="J82" s="437"/>
      <c r="K82" s="437"/>
    </row>
    <row r="83" spans="1:11" ht="15.75" hidden="1" thickBot="1">
      <c r="A83" s="601"/>
      <c r="B83" s="472"/>
      <c r="C83" s="135">
        <v>0</v>
      </c>
      <c r="D83" s="136">
        <v>0</v>
      </c>
      <c r="E83" s="136">
        <v>0</v>
      </c>
      <c r="F83" s="538">
        <v>0</v>
      </c>
      <c r="G83" s="534">
        <f t="shared" si="2"/>
        <v>0</v>
      </c>
      <c r="H83" s="537">
        <v>0</v>
      </c>
      <c r="J83" s="437"/>
      <c r="K83" s="437"/>
    </row>
    <row r="84" spans="1:11" ht="15.75" hidden="1" thickBot="1">
      <c r="A84" s="601"/>
      <c r="B84" s="472"/>
      <c r="C84" s="135">
        <v>0</v>
      </c>
      <c r="D84" s="136">
        <v>0</v>
      </c>
      <c r="E84" s="136">
        <v>0</v>
      </c>
      <c r="F84" s="538">
        <v>0</v>
      </c>
      <c r="G84" s="534">
        <f t="shared" si="2"/>
        <v>0</v>
      </c>
      <c r="H84" s="537">
        <v>0</v>
      </c>
      <c r="J84" s="437"/>
      <c r="K84" s="437"/>
    </row>
    <row r="85" spans="1:11" ht="15.75" hidden="1" thickBot="1">
      <c r="A85" s="601"/>
      <c r="B85" s="472"/>
      <c r="C85" s="135">
        <v>0</v>
      </c>
      <c r="D85" s="136">
        <v>0</v>
      </c>
      <c r="E85" s="136">
        <v>0</v>
      </c>
      <c r="F85" s="538">
        <v>0</v>
      </c>
      <c r="G85" s="534">
        <f t="shared" si="2"/>
        <v>0</v>
      </c>
      <c r="H85" s="537">
        <v>0</v>
      </c>
      <c r="J85" s="437"/>
      <c r="K85" s="437"/>
    </row>
    <row r="86" spans="1:11" ht="15.75" hidden="1" thickBot="1">
      <c r="A86" s="601"/>
      <c r="B86" s="472"/>
      <c r="C86" s="135">
        <v>0</v>
      </c>
      <c r="D86" s="136">
        <v>0</v>
      </c>
      <c r="E86" s="136">
        <v>0</v>
      </c>
      <c r="F86" s="538">
        <v>0</v>
      </c>
      <c r="G86" s="534">
        <f t="shared" si="2"/>
        <v>0</v>
      </c>
      <c r="H86" s="537">
        <v>0</v>
      </c>
      <c r="J86" s="437"/>
      <c r="K86" s="437"/>
    </row>
    <row r="87" spans="1:11" ht="15.75" hidden="1" thickBot="1">
      <c r="A87" s="601"/>
      <c r="B87" s="472"/>
      <c r="C87" s="135">
        <v>0</v>
      </c>
      <c r="D87" s="136">
        <v>0</v>
      </c>
      <c r="E87" s="136">
        <v>0</v>
      </c>
      <c r="F87" s="538">
        <v>0</v>
      </c>
      <c r="G87" s="534">
        <f t="shared" si="2"/>
        <v>0</v>
      </c>
      <c r="H87" s="537">
        <v>0</v>
      </c>
      <c r="J87" s="437"/>
      <c r="K87" s="437"/>
    </row>
    <row r="88" spans="1:11" ht="15.75" hidden="1" thickBot="1">
      <c r="A88" s="601"/>
      <c r="B88" s="472"/>
      <c r="C88" s="135">
        <v>0</v>
      </c>
      <c r="D88" s="136">
        <v>0</v>
      </c>
      <c r="E88" s="136">
        <v>0</v>
      </c>
      <c r="F88" s="538">
        <v>0</v>
      </c>
      <c r="G88" s="534">
        <f t="shared" si="2"/>
        <v>0</v>
      </c>
      <c r="H88" s="537">
        <v>0</v>
      </c>
      <c r="J88" s="437"/>
      <c r="K88" s="437"/>
    </row>
    <row r="89" spans="1:11" ht="15.75" hidden="1" thickBot="1">
      <c r="A89" s="601"/>
      <c r="B89" s="472"/>
      <c r="C89" s="135">
        <v>0</v>
      </c>
      <c r="D89" s="136">
        <v>0</v>
      </c>
      <c r="E89" s="136">
        <v>0</v>
      </c>
      <c r="F89" s="538">
        <v>0</v>
      </c>
      <c r="G89" s="534">
        <f t="shared" si="2"/>
        <v>0</v>
      </c>
      <c r="H89" s="537">
        <v>0</v>
      </c>
      <c r="J89" s="437"/>
      <c r="K89" s="437"/>
    </row>
    <row r="90" spans="1:11" ht="15.75" hidden="1" thickBot="1">
      <c r="A90" s="601"/>
      <c r="B90" s="472"/>
      <c r="C90" s="135">
        <v>0</v>
      </c>
      <c r="D90" s="136">
        <v>0</v>
      </c>
      <c r="E90" s="136">
        <v>0</v>
      </c>
      <c r="F90" s="538">
        <v>0</v>
      </c>
      <c r="G90" s="534">
        <f t="shared" si="2"/>
        <v>0</v>
      </c>
      <c r="H90" s="537">
        <v>0</v>
      </c>
      <c r="J90" s="437"/>
      <c r="K90" s="437"/>
    </row>
    <row r="91" spans="1:11" ht="15.75" hidden="1" thickBot="1">
      <c r="A91" s="601"/>
      <c r="B91" s="472"/>
      <c r="C91" s="135">
        <v>0</v>
      </c>
      <c r="D91" s="136">
        <v>0</v>
      </c>
      <c r="E91" s="136">
        <v>0</v>
      </c>
      <c r="F91" s="538">
        <v>0</v>
      </c>
      <c r="G91" s="534">
        <f t="shared" si="2"/>
        <v>0</v>
      </c>
      <c r="H91" s="537">
        <v>0</v>
      </c>
      <c r="J91" s="437"/>
      <c r="K91" s="437"/>
    </row>
    <row r="92" spans="1:11" ht="15.75" hidden="1" thickBot="1">
      <c r="A92" s="601"/>
      <c r="B92" s="472"/>
      <c r="C92" s="135">
        <v>0</v>
      </c>
      <c r="D92" s="136">
        <v>0</v>
      </c>
      <c r="E92" s="136">
        <v>0</v>
      </c>
      <c r="F92" s="538">
        <v>0</v>
      </c>
      <c r="G92" s="534">
        <f t="shared" si="2"/>
        <v>0</v>
      </c>
      <c r="H92" s="537">
        <v>0</v>
      </c>
      <c r="J92" s="437"/>
      <c r="K92" s="437"/>
    </row>
    <row r="93" spans="1:11" ht="15.75" hidden="1" thickBot="1">
      <c r="A93" s="601"/>
      <c r="B93" s="472"/>
      <c r="C93" s="135">
        <v>0</v>
      </c>
      <c r="D93" s="136">
        <v>0</v>
      </c>
      <c r="E93" s="136">
        <v>0</v>
      </c>
      <c r="F93" s="538">
        <v>0</v>
      </c>
      <c r="G93" s="534">
        <f t="shared" si="2"/>
        <v>0</v>
      </c>
      <c r="H93" s="537">
        <v>0</v>
      </c>
      <c r="J93" s="437"/>
      <c r="K93" s="437"/>
    </row>
    <row r="94" spans="1:11" ht="15.75" hidden="1" thickBot="1">
      <c r="A94" s="601"/>
      <c r="B94" s="472"/>
      <c r="C94" s="135">
        <v>0</v>
      </c>
      <c r="D94" s="136">
        <v>0</v>
      </c>
      <c r="E94" s="136">
        <v>0</v>
      </c>
      <c r="F94" s="538">
        <v>0</v>
      </c>
      <c r="G94" s="534">
        <f t="shared" si="2"/>
        <v>0</v>
      </c>
      <c r="H94" s="537">
        <v>0</v>
      </c>
      <c r="J94" s="437"/>
      <c r="K94" s="437"/>
    </row>
    <row r="95" spans="1:11" ht="15.75" hidden="1" thickBot="1">
      <c r="A95" s="601"/>
      <c r="B95" s="472"/>
      <c r="C95" s="135">
        <v>0</v>
      </c>
      <c r="D95" s="136">
        <v>0</v>
      </c>
      <c r="E95" s="136">
        <v>0</v>
      </c>
      <c r="F95" s="538">
        <v>0</v>
      </c>
      <c r="G95" s="534">
        <f t="shared" si="2"/>
        <v>0</v>
      </c>
      <c r="H95" s="537">
        <v>0</v>
      </c>
      <c r="J95" s="437"/>
      <c r="K95" s="437"/>
    </row>
    <row r="96" spans="1:11" ht="15.75" hidden="1" thickBot="1">
      <c r="A96" s="601"/>
      <c r="B96" s="472"/>
      <c r="C96" s="135">
        <v>0</v>
      </c>
      <c r="D96" s="136">
        <v>0</v>
      </c>
      <c r="E96" s="136">
        <v>0</v>
      </c>
      <c r="F96" s="538">
        <v>0</v>
      </c>
      <c r="G96" s="534">
        <f t="shared" si="2"/>
        <v>0</v>
      </c>
      <c r="H96" s="537">
        <v>0</v>
      </c>
      <c r="J96" s="437"/>
      <c r="K96" s="437"/>
    </row>
    <row r="97" spans="1:11" ht="15.75" hidden="1" thickBot="1">
      <c r="A97" s="601"/>
      <c r="B97" s="472"/>
      <c r="C97" s="135">
        <v>0</v>
      </c>
      <c r="D97" s="136">
        <v>0</v>
      </c>
      <c r="E97" s="136">
        <v>0</v>
      </c>
      <c r="F97" s="538">
        <v>0</v>
      </c>
      <c r="G97" s="534">
        <f t="shared" si="2"/>
        <v>0</v>
      </c>
      <c r="H97" s="537">
        <v>0</v>
      </c>
      <c r="J97" s="437"/>
      <c r="K97" s="437"/>
    </row>
    <row r="98" spans="1:11" ht="15.75" hidden="1" thickBot="1">
      <c r="A98" s="601"/>
      <c r="B98" s="472"/>
      <c r="C98" s="135">
        <v>0</v>
      </c>
      <c r="D98" s="136">
        <v>0</v>
      </c>
      <c r="E98" s="136">
        <v>0</v>
      </c>
      <c r="F98" s="538">
        <v>0</v>
      </c>
      <c r="G98" s="534">
        <f t="shared" si="2"/>
        <v>0</v>
      </c>
      <c r="H98" s="537">
        <v>0</v>
      </c>
      <c r="J98" s="437"/>
      <c r="K98" s="437"/>
    </row>
    <row r="99" spans="1:11" ht="15.75" hidden="1" thickBot="1">
      <c r="A99" s="601"/>
      <c r="B99" s="472"/>
      <c r="C99" s="135">
        <v>0</v>
      </c>
      <c r="D99" s="136">
        <v>0</v>
      </c>
      <c r="E99" s="136">
        <v>0</v>
      </c>
      <c r="F99" s="538">
        <v>0</v>
      </c>
      <c r="G99" s="534">
        <f t="shared" si="2"/>
        <v>0</v>
      </c>
      <c r="H99" s="537">
        <v>0</v>
      </c>
      <c r="J99" s="437"/>
      <c r="K99" s="437"/>
    </row>
    <row r="100" spans="1:11" ht="15.75" hidden="1" thickBot="1">
      <c r="A100" s="601"/>
      <c r="B100" s="472"/>
      <c r="C100" s="135">
        <v>0</v>
      </c>
      <c r="D100" s="136">
        <v>0</v>
      </c>
      <c r="E100" s="136">
        <v>0</v>
      </c>
      <c r="F100" s="538">
        <v>0</v>
      </c>
      <c r="G100" s="534">
        <f t="shared" si="2"/>
        <v>0</v>
      </c>
      <c r="H100" s="537">
        <v>0</v>
      </c>
      <c r="J100" s="437"/>
      <c r="K100" s="437"/>
    </row>
    <row r="101" spans="1:11" ht="15.75" hidden="1" thickBot="1">
      <c r="A101" s="601"/>
      <c r="B101" s="472"/>
      <c r="C101" s="135">
        <v>0</v>
      </c>
      <c r="D101" s="136">
        <v>0</v>
      </c>
      <c r="E101" s="136">
        <v>0</v>
      </c>
      <c r="F101" s="538">
        <v>0</v>
      </c>
      <c r="G101" s="534">
        <f t="shared" si="2"/>
        <v>0</v>
      </c>
      <c r="H101" s="537">
        <v>0</v>
      </c>
      <c r="J101" s="437"/>
      <c r="K101" s="437"/>
    </row>
    <row r="102" spans="1:11" ht="15.75" hidden="1" thickBot="1">
      <c r="A102" s="601"/>
      <c r="B102" s="472"/>
      <c r="C102" s="135">
        <v>0</v>
      </c>
      <c r="D102" s="136">
        <v>0</v>
      </c>
      <c r="E102" s="136">
        <v>0</v>
      </c>
      <c r="F102" s="538">
        <v>0</v>
      </c>
      <c r="G102" s="534">
        <f t="shared" si="2"/>
        <v>0</v>
      </c>
      <c r="H102" s="537">
        <v>0</v>
      </c>
      <c r="J102" s="437"/>
      <c r="K102" s="437"/>
    </row>
    <row r="103" spans="1:11" ht="15.75" hidden="1" thickBot="1">
      <c r="A103" s="601"/>
      <c r="B103" s="472"/>
      <c r="C103" s="135">
        <v>0</v>
      </c>
      <c r="D103" s="136">
        <v>0</v>
      </c>
      <c r="E103" s="136">
        <v>0</v>
      </c>
      <c r="F103" s="538">
        <v>0</v>
      </c>
      <c r="G103" s="534">
        <f t="shared" si="2"/>
        <v>0</v>
      </c>
      <c r="H103" s="537">
        <v>0</v>
      </c>
      <c r="J103" s="437"/>
      <c r="K103" s="437"/>
    </row>
    <row r="104" spans="1:11" ht="15.75" hidden="1" thickBot="1">
      <c r="A104" s="601"/>
      <c r="B104" s="472"/>
      <c r="C104" s="135">
        <v>0</v>
      </c>
      <c r="D104" s="136">
        <v>0</v>
      </c>
      <c r="E104" s="136">
        <v>0</v>
      </c>
      <c r="F104" s="538">
        <v>0</v>
      </c>
      <c r="G104" s="534">
        <f t="shared" si="2"/>
        <v>0</v>
      </c>
      <c r="H104" s="537">
        <v>0</v>
      </c>
      <c r="J104" s="437"/>
      <c r="K104" s="437"/>
    </row>
    <row r="105" spans="1:11" ht="15.75" hidden="1" thickBot="1">
      <c r="A105" s="601"/>
      <c r="B105" s="472"/>
      <c r="C105" s="135">
        <v>0</v>
      </c>
      <c r="D105" s="136">
        <v>0</v>
      </c>
      <c r="E105" s="136">
        <v>0</v>
      </c>
      <c r="F105" s="538">
        <v>0</v>
      </c>
      <c r="G105" s="534">
        <f t="shared" si="2"/>
        <v>0</v>
      </c>
      <c r="H105" s="537">
        <v>0</v>
      </c>
      <c r="J105" s="437"/>
      <c r="K105" s="437"/>
    </row>
    <row r="106" spans="1:11" ht="15.75" hidden="1" thickBot="1">
      <c r="A106" s="601"/>
      <c r="B106" s="472"/>
      <c r="C106" s="135">
        <v>0</v>
      </c>
      <c r="D106" s="136">
        <v>0</v>
      </c>
      <c r="E106" s="136">
        <v>0</v>
      </c>
      <c r="F106" s="538">
        <v>0</v>
      </c>
      <c r="G106" s="534">
        <f>+C106+D106+E106+F106</f>
        <v>0</v>
      </c>
      <c r="H106" s="537">
        <v>0</v>
      </c>
      <c r="J106" s="437"/>
      <c r="K106" s="437"/>
    </row>
    <row r="107" spans="1:11" ht="15.75" hidden="1" thickBot="1">
      <c r="A107" s="601"/>
      <c r="B107" s="472"/>
      <c r="C107" s="135">
        <v>0</v>
      </c>
      <c r="D107" s="136">
        <v>0</v>
      </c>
      <c r="E107" s="136">
        <v>0</v>
      </c>
      <c r="F107" s="538">
        <v>0</v>
      </c>
      <c r="G107" s="534">
        <f>+C107+D107+E107+F107</f>
        <v>0</v>
      </c>
      <c r="H107" s="537">
        <v>0</v>
      </c>
      <c r="J107" s="437"/>
      <c r="K107" s="437"/>
    </row>
    <row r="108" spans="1:11" ht="15.75" hidden="1" thickBot="1">
      <c r="A108" s="601"/>
      <c r="B108" s="472"/>
      <c r="C108" s="135">
        <v>0</v>
      </c>
      <c r="D108" s="136">
        <v>0</v>
      </c>
      <c r="E108" s="136">
        <v>0</v>
      </c>
      <c r="F108" s="538">
        <v>0</v>
      </c>
      <c r="G108" s="534">
        <f>+C108+D108+E108+F108</f>
        <v>0</v>
      </c>
      <c r="H108" s="537">
        <v>0</v>
      </c>
      <c r="J108" s="437"/>
      <c r="K108" s="437"/>
    </row>
    <row r="109" spans="1:11" ht="15.75" hidden="1" thickBot="1">
      <c r="A109" s="601"/>
      <c r="B109" s="472"/>
      <c r="C109" s="452">
        <v>0</v>
      </c>
      <c r="D109" s="451">
        <v>0</v>
      </c>
      <c r="E109" s="451">
        <v>0</v>
      </c>
      <c r="F109" s="548">
        <v>0</v>
      </c>
      <c r="G109" s="547">
        <f>+C109+D109+E109+F109</f>
        <v>0</v>
      </c>
      <c r="H109" s="546">
        <v>0</v>
      </c>
      <c r="J109" s="437"/>
      <c r="K109" s="437"/>
    </row>
    <row r="110" spans="1:11" ht="16.5" thickTop="1" thickBot="1">
      <c r="A110" s="596"/>
      <c r="B110" s="595" t="s">
        <v>552</v>
      </c>
      <c r="C110" s="448">
        <f t="shared" ref="C110:H110" si="3">SUM(C10:C109)</f>
        <v>0</v>
      </c>
      <c r="D110" s="447">
        <f t="shared" si="3"/>
        <v>0</v>
      </c>
      <c r="E110" s="447">
        <f t="shared" si="3"/>
        <v>0</v>
      </c>
      <c r="F110" s="446">
        <f t="shared" si="3"/>
        <v>0</v>
      </c>
      <c r="G110" s="448">
        <f t="shared" si="3"/>
        <v>0</v>
      </c>
      <c r="H110" s="445">
        <f t="shared" si="3"/>
        <v>0</v>
      </c>
      <c r="J110" s="437"/>
      <c r="K110" s="437"/>
    </row>
    <row r="111" spans="1:11" ht="15.75" thickTop="1">
      <c r="A111" s="603"/>
      <c r="B111" s="605" t="s">
        <v>476</v>
      </c>
      <c r="C111" s="532"/>
      <c r="D111" s="542"/>
      <c r="E111" s="542"/>
      <c r="F111" s="541"/>
      <c r="G111" s="540"/>
      <c r="H111" s="539"/>
      <c r="J111" s="437"/>
      <c r="K111" s="437"/>
    </row>
    <row r="112" spans="1:11">
      <c r="A112" s="601"/>
      <c r="B112" s="472"/>
      <c r="C112" s="135">
        <v>0</v>
      </c>
      <c r="D112" s="136">
        <v>0</v>
      </c>
      <c r="E112" s="136">
        <v>0</v>
      </c>
      <c r="F112" s="538">
        <v>0</v>
      </c>
      <c r="G112" s="534">
        <f t="shared" ref="G112:G143" si="4">+C112+D112+E112+F112</f>
        <v>0</v>
      </c>
      <c r="H112" s="537">
        <v>0</v>
      </c>
      <c r="J112" s="437"/>
      <c r="K112" s="437"/>
    </row>
    <row r="113" spans="1:11">
      <c r="A113" s="601"/>
      <c r="B113" s="472"/>
      <c r="C113" s="135">
        <v>0</v>
      </c>
      <c r="D113" s="136">
        <v>0</v>
      </c>
      <c r="E113" s="136">
        <v>0</v>
      </c>
      <c r="F113" s="538">
        <v>0</v>
      </c>
      <c r="G113" s="534">
        <f t="shared" si="4"/>
        <v>0</v>
      </c>
      <c r="H113" s="537">
        <v>0</v>
      </c>
      <c r="J113" s="437"/>
      <c r="K113" s="437"/>
    </row>
    <row r="114" spans="1:11">
      <c r="A114" s="601"/>
      <c r="B114" s="472"/>
      <c r="C114" s="135">
        <v>0</v>
      </c>
      <c r="D114" s="136">
        <v>0</v>
      </c>
      <c r="E114" s="136">
        <v>0</v>
      </c>
      <c r="F114" s="538">
        <v>0</v>
      </c>
      <c r="G114" s="534">
        <f t="shared" si="4"/>
        <v>0</v>
      </c>
      <c r="H114" s="537">
        <v>0</v>
      </c>
      <c r="J114" s="437"/>
      <c r="K114" s="437"/>
    </row>
    <row r="115" spans="1:11">
      <c r="A115" s="601"/>
      <c r="B115" s="472"/>
      <c r="C115" s="135">
        <v>0</v>
      </c>
      <c r="D115" s="136">
        <v>0</v>
      </c>
      <c r="E115" s="136">
        <v>0</v>
      </c>
      <c r="F115" s="538">
        <v>0</v>
      </c>
      <c r="G115" s="534">
        <f t="shared" si="4"/>
        <v>0</v>
      </c>
      <c r="H115" s="537">
        <v>0</v>
      </c>
      <c r="J115" s="437"/>
      <c r="K115" s="437"/>
    </row>
    <row r="116" spans="1:11">
      <c r="A116" s="601"/>
      <c r="B116" s="472"/>
      <c r="C116" s="135">
        <v>0</v>
      </c>
      <c r="D116" s="136">
        <v>0</v>
      </c>
      <c r="E116" s="136">
        <v>0</v>
      </c>
      <c r="F116" s="538">
        <v>0</v>
      </c>
      <c r="G116" s="534">
        <f t="shared" si="4"/>
        <v>0</v>
      </c>
      <c r="H116" s="537">
        <v>0</v>
      </c>
      <c r="J116" s="437"/>
      <c r="K116" s="437"/>
    </row>
    <row r="117" spans="1:11">
      <c r="A117" s="601"/>
      <c r="B117" s="472"/>
      <c r="C117" s="135">
        <v>0</v>
      </c>
      <c r="D117" s="136">
        <v>0</v>
      </c>
      <c r="E117" s="136">
        <v>0</v>
      </c>
      <c r="F117" s="538">
        <v>0</v>
      </c>
      <c r="G117" s="534">
        <f t="shared" si="4"/>
        <v>0</v>
      </c>
      <c r="H117" s="537">
        <v>0</v>
      </c>
      <c r="J117" s="437"/>
      <c r="K117" s="437"/>
    </row>
    <row r="118" spans="1:11">
      <c r="A118" s="601"/>
      <c r="B118" s="472"/>
      <c r="C118" s="135">
        <v>0</v>
      </c>
      <c r="D118" s="136">
        <v>0</v>
      </c>
      <c r="E118" s="136">
        <v>0</v>
      </c>
      <c r="F118" s="538">
        <v>0</v>
      </c>
      <c r="G118" s="534">
        <f t="shared" si="4"/>
        <v>0</v>
      </c>
      <c r="H118" s="537">
        <v>0</v>
      </c>
      <c r="J118" s="437"/>
      <c r="K118" s="437"/>
    </row>
    <row r="119" spans="1:11">
      <c r="A119" s="601"/>
      <c r="B119" s="472"/>
      <c r="C119" s="135">
        <v>0</v>
      </c>
      <c r="D119" s="136">
        <v>0</v>
      </c>
      <c r="E119" s="136">
        <v>0</v>
      </c>
      <c r="F119" s="538">
        <v>0</v>
      </c>
      <c r="G119" s="534">
        <f t="shared" si="4"/>
        <v>0</v>
      </c>
      <c r="H119" s="537">
        <v>0</v>
      </c>
      <c r="J119" s="437"/>
      <c r="K119" s="437"/>
    </row>
    <row r="120" spans="1:11">
      <c r="A120" s="601"/>
      <c r="B120" s="472"/>
      <c r="C120" s="135">
        <v>0</v>
      </c>
      <c r="D120" s="136">
        <v>0</v>
      </c>
      <c r="E120" s="136">
        <v>0</v>
      </c>
      <c r="F120" s="538">
        <v>0</v>
      </c>
      <c r="G120" s="534">
        <f t="shared" si="4"/>
        <v>0</v>
      </c>
      <c r="H120" s="537">
        <v>0</v>
      </c>
      <c r="J120" s="437"/>
      <c r="K120" s="437"/>
    </row>
    <row r="121" spans="1:11">
      <c r="A121" s="601"/>
      <c r="B121" s="472"/>
      <c r="C121" s="135">
        <v>0</v>
      </c>
      <c r="D121" s="136">
        <v>0</v>
      </c>
      <c r="E121" s="136">
        <v>0</v>
      </c>
      <c r="F121" s="538">
        <v>0</v>
      </c>
      <c r="G121" s="534">
        <f t="shared" si="4"/>
        <v>0</v>
      </c>
      <c r="H121" s="537">
        <v>0</v>
      </c>
      <c r="J121" s="437"/>
      <c r="K121" s="437"/>
    </row>
    <row r="122" spans="1:11">
      <c r="A122" s="601"/>
      <c r="B122" s="472"/>
      <c r="C122" s="135">
        <v>0</v>
      </c>
      <c r="D122" s="136">
        <v>0</v>
      </c>
      <c r="E122" s="136">
        <v>0</v>
      </c>
      <c r="F122" s="538">
        <v>0</v>
      </c>
      <c r="G122" s="534">
        <f t="shared" si="4"/>
        <v>0</v>
      </c>
      <c r="H122" s="537">
        <v>0</v>
      </c>
      <c r="J122" s="437"/>
      <c r="K122" s="437"/>
    </row>
    <row r="123" spans="1:11">
      <c r="A123" s="601"/>
      <c r="B123" s="472"/>
      <c r="C123" s="135">
        <v>0</v>
      </c>
      <c r="D123" s="136">
        <v>0</v>
      </c>
      <c r="E123" s="136">
        <v>0</v>
      </c>
      <c r="F123" s="538">
        <v>0</v>
      </c>
      <c r="G123" s="534">
        <f t="shared" si="4"/>
        <v>0</v>
      </c>
      <c r="H123" s="537">
        <v>0</v>
      </c>
      <c r="J123" s="437"/>
      <c r="K123" s="437"/>
    </row>
    <row r="124" spans="1:11">
      <c r="A124" s="601"/>
      <c r="B124" s="472"/>
      <c r="C124" s="135">
        <v>0</v>
      </c>
      <c r="D124" s="136">
        <v>0</v>
      </c>
      <c r="E124" s="136">
        <v>0</v>
      </c>
      <c r="F124" s="538">
        <v>0</v>
      </c>
      <c r="G124" s="534">
        <f t="shared" si="4"/>
        <v>0</v>
      </c>
      <c r="H124" s="537">
        <v>0</v>
      </c>
      <c r="J124" s="437"/>
      <c r="K124" s="437"/>
    </row>
    <row r="125" spans="1:11">
      <c r="A125" s="601"/>
      <c r="B125" s="472"/>
      <c r="C125" s="135">
        <v>0</v>
      </c>
      <c r="D125" s="136">
        <v>0</v>
      </c>
      <c r="E125" s="136">
        <v>0</v>
      </c>
      <c r="F125" s="538">
        <v>0</v>
      </c>
      <c r="G125" s="534">
        <f t="shared" si="4"/>
        <v>0</v>
      </c>
      <c r="H125" s="537">
        <v>0</v>
      </c>
      <c r="J125" s="437"/>
      <c r="K125" s="437"/>
    </row>
    <row r="126" spans="1:11" ht="15.75" thickBot="1">
      <c r="A126" s="601"/>
      <c r="B126" s="472"/>
      <c r="C126" s="135">
        <v>0</v>
      </c>
      <c r="D126" s="136">
        <v>0</v>
      </c>
      <c r="E126" s="136">
        <v>0</v>
      </c>
      <c r="F126" s="538">
        <v>0</v>
      </c>
      <c r="G126" s="534">
        <f t="shared" si="4"/>
        <v>0</v>
      </c>
      <c r="H126" s="537">
        <v>0</v>
      </c>
      <c r="J126" s="437"/>
      <c r="K126" s="437"/>
    </row>
    <row r="127" spans="1:11" ht="15.75" hidden="1" thickBot="1">
      <c r="A127" s="601"/>
      <c r="B127" s="472"/>
      <c r="C127" s="135">
        <v>0</v>
      </c>
      <c r="D127" s="136">
        <v>0</v>
      </c>
      <c r="E127" s="136">
        <v>0</v>
      </c>
      <c r="F127" s="538">
        <v>0</v>
      </c>
      <c r="G127" s="534">
        <f t="shared" si="4"/>
        <v>0</v>
      </c>
      <c r="H127" s="537">
        <v>0</v>
      </c>
      <c r="J127" s="437"/>
      <c r="K127" s="437"/>
    </row>
    <row r="128" spans="1:11" ht="15.75" hidden="1" thickBot="1">
      <c r="A128" s="601"/>
      <c r="B128" s="472"/>
      <c r="C128" s="135">
        <v>0</v>
      </c>
      <c r="D128" s="136">
        <v>0</v>
      </c>
      <c r="E128" s="136">
        <v>0</v>
      </c>
      <c r="F128" s="538">
        <v>0</v>
      </c>
      <c r="G128" s="534">
        <f t="shared" si="4"/>
        <v>0</v>
      </c>
      <c r="H128" s="537">
        <v>0</v>
      </c>
      <c r="J128" s="437"/>
      <c r="K128" s="437"/>
    </row>
    <row r="129" spans="1:11" ht="15.75" hidden="1" thickBot="1">
      <c r="A129" s="601"/>
      <c r="B129" s="472"/>
      <c r="C129" s="135">
        <v>0</v>
      </c>
      <c r="D129" s="136">
        <v>0</v>
      </c>
      <c r="E129" s="136">
        <v>0</v>
      </c>
      <c r="F129" s="538">
        <v>0</v>
      </c>
      <c r="G129" s="534">
        <f t="shared" si="4"/>
        <v>0</v>
      </c>
      <c r="H129" s="537">
        <v>0</v>
      </c>
      <c r="J129" s="437"/>
      <c r="K129" s="437"/>
    </row>
    <row r="130" spans="1:11" ht="15.75" hidden="1" thickBot="1">
      <c r="A130" s="601"/>
      <c r="B130" s="472"/>
      <c r="C130" s="135">
        <v>0</v>
      </c>
      <c r="D130" s="136">
        <v>0</v>
      </c>
      <c r="E130" s="136">
        <v>0</v>
      </c>
      <c r="F130" s="538">
        <v>0</v>
      </c>
      <c r="G130" s="534">
        <f t="shared" si="4"/>
        <v>0</v>
      </c>
      <c r="H130" s="537">
        <v>0</v>
      </c>
      <c r="J130" s="437"/>
      <c r="K130" s="437"/>
    </row>
    <row r="131" spans="1:11" ht="15.75" hidden="1" thickBot="1">
      <c r="A131" s="601"/>
      <c r="B131" s="472"/>
      <c r="C131" s="135">
        <v>0</v>
      </c>
      <c r="D131" s="136">
        <v>0</v>
      </c>
      <c r="E131" s="136">
        <v>0</v>
      </c>
      <c r="F131" s="538">
        <v>0</v>
      </c>
      <c r="G131" s="534">
        <f t="shared" si="4"/>
        <v>0</v>
      </c>
      <c r="H131" s="537">
        <v>0</v>
      </c>
      <c r="J131" s="437"/>
      <c r="K131" s="437"/>
    </row>
    <row r="132" spans="1:11" ht="15.75" hidden="1" thickBot="1">
      <c r="A132" s="601"/>
      <c r="B132" s="472"/>
      <c r="C132" s="135">
        <v>0</v>
      </c>
      <c r="D132" s="136">
        <v>0</v>
      </c>
      <c r="E132" s="136">
        <v>0</v>
      </c>
      <c r="F132" s="538">
        <v>0</v>
      </c>
      <c r="G132" s="534">
        <f t="shared" si="4"/>
        <v>0</v>
      </c>
      <c r="H132" s="537">
        <v>0</v>
      </c>
      <c r="J132" s="437"/>
      <c r="K132" s="437"/>
    </row>
    <row r="133" spans="1:11" ht="15.75" hidden="1" thickBot="1">
      <c r="A133" s="601"/>
      <c r="B133" s="472"/>
      <c r="C133" s="135">
        <v>0</v>
      </c>
      <c r="D133" s="136">
        <v>0</v>
      </c>
      <c r="E133" s="136">
        <v>0</v>
      </c>
      <c r="F133" s="538">
        <v>0</v>
      </c>
      <c r="G133" s="534">
        <f t="shared" si="4"/>
        <v>0</v>
      </c>
      <c r="H133" s="537">
        <v>0</v>
      </c>
      <c r="J133" s="437"/>
      <c r="K133" s="437"/>
    </row>
    <row r="134" spans="1:11" ht="15.75" hidden="1" thickBot="1">
      <c r="A134" s="601"/>
      <c r="B134" s="472"/>
      <c r="C134" s="135">
        <v>0</v>
      </c>
      <c r="D134" s="136">
        <v>0</v>
      </c>
      <c r="E134" s="136">
        <v>0</v>
      </c>
      <c r="F134" s="538">
        <v>0</v>
      </c>
      <c r="G134" s="534">
        <f t="shared" si="4"/>
        <v>0</v>
      </c>
      <c r="H134" s="537">
        <v>0</v>
      </c>
      <c r="J134" s="437"/>
      <c r="K134" s="437"/>
    </row>
    <row r="135" spans="1:11" ht="15.75" hidden="1" thickBot="1">
      <c r="A135" s="601"/>
      <c r="B135" s="472"/>
      <c r="C135" s="135">
        <v>0</v>
      </c>
      <c r="D135" s="136">
        <v>0</v>
      </c>
      <c r="E135" s="136">
        <v>0</v>
      </c>
      <c r="F135" s="538">
        <v>0</v>
      </c>
      <c r="G135" s="534">
        <f t="shared" si="4"/>
        <v>0</v>
      </c>
      <c r="H135" s="537">
        <v>0</v>
      </c>
      <c r="J135" s="437"/>
      <c r="K135" s="437"/>
    </row>
    <row r="136" spans="1:11" ht="15.75" hidden="1" thickBot="1">
      <c r="A136" s="601"/>
      <c r="B136" s="472"/>
      <c r="C136" s="135">
        <v>0</v>
      </c>
      <c r="D136" s="136">
        <v>0</v>
      </c>
      <c r="E136" s="136">
        <v>0</v>
      </c>
      <c r="F136" s="538">
        <v>0</v>
      </c>
      <c r="G136" s="534">
        <f t="shared" si="4"/>
        <v>0</v>
      </c>
      <c r="H136" s="537">
        <v>0</v>
      </c>
      <c r="J136" s="437"/>
      <c r="K136" s="437"/>
    </row>
    <row r="137" spans="1:11" ht="15.75" hidden="1" thickBot="1">
      <c r="A137" s="601"/>
      <c r="B137" s="472"/>
      <c r="C137" s="135">
        <v>0</v>
      </c>
      <c r="D137" s="136">
        <v>0</v>
      </c>
      <c r="E137" s="136">
        <v>0</v>
      </c>
      <c r="F137" s="538">
        <v>0</v>
      </c>
      <c r="G137" s="534">
        <f t="shared" si="4"/>
        <v>0</v>
      </c>
      <c r="H137" s="537">
        <v>0</v>
      </c>
      <c r="J137" s="437"/>
      <c r="K137" s="437"/>
    </row>
    <row r="138" spans="1:11" ht="15.75" hidden="1" thickBot="1">
      <c r="A138" s="601"/>
      <c r="B138" s="472"/>
      <c r="C138" s="135">
        <v>0</v>
      </c>
      <c r="D138" s="136">
        <v>0</v>
      </c>
      <c r="E138" s="136">
        <v>0</v>
      </c>
      <c r="F138" s="538">
        <v>0</v>
      </c>
      <c r="G138" s="534">
        <f t="shared" si="4"/>
        <v>0</v>
      </c>
      <c r="H138" s="537">
        <v>0</v>
      </c>
      <c r="J138" s="437"/>
      <c r="K138" s="437"/>
    </row>
    <row r="139" spans="1:11" ht="15.75" hidden="1" thickBot="1">
      <c r="A139" s="601"/>
      <c r="B139" s="472"/>
      <c r="C139" s="135">
        <v>0</v>
      </c>
      <c r="D139" s="136">
        <v>0</v>
      </c>
      <c r="E139" s="136">
        <v>0</v>
      </c>
      <c r="F139" s="538">
        <v>0</v>
      </c>
      <c r="G139" s="534">
        <f t="shared" si="4"/>
        <v>0</v>
      </c>
      <c r="H139" s="537">
        <v>0</v>
      </c>
      <c r="J139" s="437"/>
      <c r="K139" s="437"/>
    </row>
    <row r="140" spans="1:11" ht="15.75" hidden="1" thickBot="1">
      <c r="A140" s="601"/>
      <c r="B140" s="472"/>
      <c r="C140" s="135">
        <v>0</v>
      </c>
      <c r="D140" s="136">
        <v>0</v>
      </c>
      <c r="E140" s="136">
        <v>0</v>
      </c>
      <c r="F140" s="538">
        <v>0</v>
      </c>
      <c r="G140" s="534">
        <f t="shared" si="4"/>
        <v>0</v>
      </c>
      <c r="H140" s="537">
        <v>0</v>
      </c>
      <c r="J140" s="437"/>
      <c r="K140" s="437"/>
    </row>
    <row r="141" spans="1:11" ht="15.75" hidden="1" thickBot="1">
      <c r="A141" s="601"/>
      <c r="B141" s="472"/>
      <c r="C141" s="135">
        <v>0</v>
      </c>
      <c r="D141" s="136">
        <v>0</v>
      </c>
      <c r="E141" s="136">
        <v>0</v>
      </c>
      <c r="F141" s="538">
        <v>0</v>
      </c>
      <c r="G141" s="534">
        <f t="shared" si="4"/>
        <v>0</v>
      </c>
      <c r="H141" s="537">
        <v>0</v>
      </c>
      <c r="J141" s="437"/>
      <c r="K141" s="437"/>
    </row>
    <row r="142" spans="1:11" ht="15.75" hidden="1" thickBot="1">
      <c r="A142" s="601"/>
      <c r="B142" s="472"/>
      <c r="C142" s="135">
        <v>0</v>
      </c>
      <c r="D142" s="136">
        <v>0</v>
      </c>
      <c r="E142" s="136">
        <v>0</v>
      </c>
      <c r="F142" s="538">
        <v>0</v>
      </c>
      <c r="G142" s="534">
        <f t="shared" si="4"/>
        <v>0</v>
      </c>
      <c r="H142" s="537">
        <v>0</v>
      </c>
      <c r="J142" s="437"/>
      <c r="K142" s="437"/>
    </row>
    <row r="143" spans="1:11" ht="15.75" hidden="1" thickBot="1">
      <c r="A143" s="601"/>
      <c r="B143" s="472"/>
      <c r="C143" s="135">
        <v>0</v>
      </c>
      <c r="D143" s="136">
        <v>0</v>
      </c>
      <c r="E143" s="136">
        <v>0</v>
      </c>
      <c r="F143" s="538">
        <v>0</v>
      </c>
      <c r="G143" s="534">
        <f t="shared" si="4"/>
        <v>0</v>
      </c>
      <c r="H143" s="537">
        <v>0</v>
      </c>
      <c r="J143" s="437"/>
      <c r="K143" s="437"/>
    </row>
    <row r="144" spans="1:11" ht="15.75" hidden="1" thickBot="1">
      <c r="A144" s="601"/>
      <c r="B144" s="472"/>
      <c r="C144" s="135">
        <v>0</v>
      </c>
      <c r="D144" s="136">
        <v>0</v>
      </c>
      <c r="E144" s="136">
        <v>0</v>
      </c>
      <c r="F144" s="538">
        <v>0</v>
      </c>
      <c r="G144" s="534">
        <f t="shared" ref="G144:G175" si="5">+C144+D144+E144+F144</f>
        <v>0</v>
      </c>
      <c r="H144" s="537">
        <v>0</v>
      </c>
      <c r="J144" s="437"/>
      <c r="K144" s="437"/>
    </row>
    <row r="145" spans="1:11" ht="15.75" hidden="1" thickBot="1">
      <c r="A145" s="601"/>
      <c r="B145" s="472"/>
      <c r="C145" s="135">
        <v>0</v>
      </c>
      <c r="D145" s="136">
        <v>0</v>
      </c>
      <c r="E145" s="136">
        <v>0</v>
      </c>
      <c r="F145" s="538">
        <v>0</v>
      </c>
      <c r="G145" s="534">
        <f t="shared" si="5"/>
        <v>0</v>
      </c>
      <c r="H145" s="537">
        <v>0</v>
      </c>
      <c r="J145" s="437"/>
      <c r="K145" s="437"/>
    </row>
    <row r="146" spans="1:11" ht="15.75" hidden="1" thickBot="1">
      <c r="A146" s="601"/>
      <c r="B146" s="472"/>
      <c r="C146" s="135">
        <v>0</v>
      </c>
      <c r="D146" s="136">
        <v>0</v>
      </c>
      <c r="E146" s="136">
        <v>0</v>
      </c>
      <c r="F146" s="538">
        <v>0</v>
      </c>
      <c r="G146" s="534">
        <f t="shared" si="5"/>
        <v>0</v>
      </c>
      <c r="H146" s="537">
        <v>0</v>
      </c>
      <c r="J146" s="437"/>
      <c r="K146" s="437"/>
    </row>
    <row r="147" spans="1:11" ht="15.75" hidden="1" thickBot="1">
      <c r="A147" s="601"/>
      <c r="B147" s="472"/>
      <c r="C147" s="135">
        <v>0</v>
      </c>
      <c r="D147" s="136">
        <v>0</v>
      </c>
      <c r="E147" s="136">
        <v>0</v>
      </c>
      <c r="F147" s="538">
        <v>0</v>
      </c>
      <c r="G147" s="534">
        <f t="shared" si="5"/>
        <v>0</v>
      </c>
      <c r="H147" s="537">
        <v>0</v>
      </c>
      <c r="J147" s="437"/>
      <c r="K147" s="437"/>
    </row>
    <row r="148" spans="1:11" ht="15.75" hidden="1" thickBot="1">
      <c r="A148" s="601"/>
      <c r="B148" s="472"/>
      <c r="C148" s="135">
        <v>0</v>
      </c>
      <c r="D148" s="136">
        <v>0</v>
      </c>
      <c r="E148" s="136">
        <v>0</v>
      </c>
      <c r="F148" s="538">
        <v>0</v>
      </c>
      <c r="G148" s="534">
        <f t="shared" si="5"/>
        <v>0</v>
      </c>
      <c r="H148" s="537">
        <v>0</v>
      </c>
      <c r="J148" s="437"/>
      <c r="K148" s="437"/>
    </row>
    <row r="149" spans="1:11" ht="15.75" hidden="1" thickBot="1">
      <c r="A149" s="601"/>
      <c r="B149" s="472"/>
      <c r="C149" s="135">
        <v>0</v>
      </c>
      <c r="D149" s="136">
        <v>0</v>
      </c>
      <c r="E149" s="136">
        <v>0</v>
      </c>
      <c r="F149" s="538">
        <v>0</v>
      </c>
      <c r="G149" s="534">
        <f t="shared" si="5"/>
        <v>0</v>
      </c>
      <c r="H149" s="537">
        <v>0</v>
      </c>
      <c r="J149" s="437"/>
      <c r="K149" s="437"/>
    </row>
    <row r="150" spans="1:11" ht="15.75" hidden="1" thickBot="1">
      <c r="A150" s="601"/>
      <c r="B150" s="472"/>
      <c r="C150" s="135">
        <v>0</v>
      </c>
      <c r="D150" s="136">
        <v>0</v>
      </c>
      <c r="E150" s="136">
        <v>0</v>
      </c>
      <c r="F150" s="538">
        <v>0</v>
      </c>
      <c r="G150" s="534">
        <f t="shared" si="5"/>
        <v>0</v>
      </c>
      <c r="H150" s="537">
        <v>0</v>
      </c>
      <c r="J150" s="437"/>
      <c r="K150" s="437"/>
    </row>
    <row r="151" spans="1:11" ht="15.75" hidden="1" thickBot="1">
      <c r="A151" s="601"/>
      <c r="B151" s="472"/>
      <c r="C151" s="135">
        <v>0</v>
      </c>
      <c r="D151" s="136">
        <v>0</v>
      </c>
      <c r="E151" s="136">
        <v>0</v>
      </c>
      <c r="F151" s="538">
        <v>0</v>
      </c>
      <c r="G151" s="534">
        <f t="shared" si="5"/>
        <v>0</v>
      </c>
      <c r="H151" s="537">
        <v>0</v>
      </c>
      <c r="J151" s="437"/>
      <c r="K151" s="437"/>
    </row>
    <row r="152" spans="1:11" ht="15.75" hidden="1" thickBot="1">
      <c r="A152" s="601"/>
      <c r="B152" s="472"/>
      <c r="C152" s="135">
        <v>0</v>
      </c>
      <c r="D152" s="136">
        <v>0</v>
      </c>
      <c r="E152" s="136">
        <v>0</v>
      </c>
      <c r="F152" s="538">
        <v>0</v>
      </c>
      <c r="G152" s="534">
        <f t="shared" si="5"/>
        <v>0</v>
      </c>
      <c r="H152" s="537">
        <v>0</v>
      </c>
      <c r="J152" s="437"/>
      <c r="K152" s="437"/>
    </row>
    <row r="153" spans="1:11" ht="15.75" hidden="1" thickBot="1">
      <c r="A153" s="601"/>
      <c r="B153" s="472"/>
      <c r="C153" s="135">
        <v>0</v>
      </c>
      <c r="D153" s="136">
        <v>0</v>
      </c>
      <c r="E153" s="136">
        <v>0</v>
      </c>
      <c r="F153" s="538">
        <v>0</v>
      </c>
      <c r="G153" s="534">
        <f t="shared" si="5"/>
        <v>0</v>
      </c>
      <c r="H153" s="537">
        <v>0</v>
      </c>
      <c r="J153" s="437"/>
      <c r="K153" s="437"/>
    </row>
    <row r="154" spans="1:11" ht="15.75" hidden="1" thickBot="1">
      <c r="A154" s="601"/>
      <c r="B154" s="472"/>
      <c r="C154" s="135">
        <v>0</v>
      </c>
      <c r="D154" s="136">
        <v>0</v>
      </c>
      <c r="E154" s="136">
        <v>0</v>
      </c>
      <c r="F154" s="538">
        <v>0</v>
      </c>
      <c r="G154" s="534">
        <f t="shared" si="5"/>
        <v>0</v>
      </c>
      <c r="H154" s="537">
        <v>0</v>
      </c>
      <c r="J154" s="437"/>
      <c r="K154" s="437"/>
    </row>
    <row r="155" spans="1:11" ht="15.75" hidden="1" thickBot="1">
      <c r="A155" s="601"/>
      <c r="B155" s="472"/>
      <c r="C155" s="135">
        <v>0</v>
      </c>
      <c r="D155" s="136">
        <v>0</v>
      </c>
      <c r="E155" s="136">
        <v>0</v>
      </c>
      <c r="F155" s="538">
        <v>0</v>
      </c>
      <c r="G155" s="534">
        <f t="shared" si="5"/>
        <v>0</v>
      </c>
      <c r="H155" s="537">
        <v>0</v>
      </c>
      <c r="J155" s="437"/>
      <c r="K155" s="437"/>
    </row>
    <row r="156" spans="1:11" ht="15.75" hidden="1" thickBot="1">
      <c r="A156" s="601"/>
      <c r="B156" s="472"/>
      <c r="C156" s="135">
        <v>0</v>
      </c>
      <c r="D156" s="136">
        <v>0</v>
      </c>
      <c r="E156" s="136">
        <v>0</v>
      </c>
      <c r="F156" s="538">
        <v>0</v>
      </c>
      <c r="G156" s="534">
        <f t="shared" si="5"/>
        <v>0</v>
      </c>
      <c r="H156" s="537">
        <v>0</v>
      </c>
      <c r="J156" s="437"/>
      <c r="K156" s="437"/>
    </row>
    <row r="157" spans="1:11" ht="15.75" hidden="1" thickBot="1">
      <c r="A157" s="601"/>
      <c r="B157" s="472"/>
      <c r="C157" s="135">
        <v>0</v>
      </c>
      <c r="D157" s="136">
        <v>0</v>
      </c>
      <c r="E157" s="136">
        <v>0</v>
      </c>
      <c r="F157" s="538">
        <v>0</v>
      </c>
      <c r="G157" s="534">
        <f t="shared" si="5"/>
        <v>0</v>
      </c>
      <c r="H157" s="537">
        <v>0</v>
      </c>
      <c r="J157" s="437"/>
      <c r="K157" s="437"/>
    </row>
    <row r="158" spans="1:11" ht="15.75" hidden="1" thickBot="1">
      <c r="A158" s="601"/>
      <c r="B158" s="472"/>
      <c r="C158" s="135">
        <v>0</v>
      </c>
      <c r="D158" s="136">
        <v>0</v>
      </c>
      <c r="E158" s="136">
        <v>0</v>
      </c>
      <c r="F158" s="538">
        <v>0</v>
      </c>
      <c r="G158" s="534">
        <f t="shared" si="5"/>
        <v>0</v>
      </c>
      <c r="H158" s="537">
        <v>0</v>
      </c>
      <c r="J158" s="437"/>
      <c r="K158" s="437"/>
    </row>
    <row r="159" spans="1:11" ht="15.75" hidden="1" thickBot="1">
      <c r="A159" s="601"/>
      <c r="B159" s="472"/>
      <c r="C159" s="135">
        <v>0</v>
      </c>
      <c r="D159" s="136">
        <v>0</v>
      </c>
      <c r="E159" s="136">
        <v>0</v>
      </c>
      <c r="F159" s="538">
        <v>0</v>
      </c>
      <c r="G159" s="534">
        <f t="shared" si="5"/>
        <v>0</v>
      </c>
      <c r="H159" s="537">
        <v>0</v>
      </c>
      <c r="J159" s="437"/>
      <c r="K159" s="437"/>
    </row>
    <row r="160" spans="1:11" ht="15.75" hidden="1" thickBot="1">
      <c r="A160" s="601"/>
      <c r="B160" s="472"/>
      <c r="C160" s="135">
        <v>0</v>
      </c>
      <c r="D160" s="136">
        <v>0</v>
      </c>
      <c r="E160" s="136">
        <v>0</v>
      </c>
      <c r="F160" s="538">
        <v>0</v>
      </c>
      <c r="G160" s="534">
        <f t="shared" si="5"/>
        <v>0</v>
      </c>
      <c r="H160" s="537">
        <v>0</v>
      </c>
      <c r="J160" s="437"/>
      <c r="K160" s="437"/>
    </row>
    <row r="161" spans="1:11" ht="15.75" hidden="1" thickBot="1">
      <c r="A161" s="601"/>
      <c r="B161" s="472"/>
      <c r="C161" s="135">
        <v>0</v>
      </c>
      <c r="D161" s="136">
        <v>0</v>
      </c>
      <c r="E161" s="136">
        <v>0</v>
      </c>
      <c r="F161" s="538">
        <v>0</v>
      </c>
      <c r="G161" s="534">
        <f t="shared" si="5"/>
        <v>0</v>
      </c>
      <c r="H161" s="537">
        <v>0</v>
      </c>
      <c r="J161" s="437"/>
      <c r="K161" s="437"/>
    </row>
    <row r="162" spans="1:11" ht="15.75" hidden="1" thickBot="1">
      <c r="A162" s="601"/>
      <c r="B162" s="472"/>
      <c r="C162" s="135">
        <v>0</v>
      </c>
      <c r="D162" s="136">
        <v>0</v>
      </c>
      <c r="E162" s="136">
        <v>0</v>
      </c>
      <c r="F162" s="538">
        <v>0</v>
      </c>
      <c r="G162" s="534">
        <f t="shared" si="5"/>
        <v>0</v>
      </c>
      <c r="H162" s="537">
        <v>0</v>
      </c>
      <c r="J162" s="437"/>
      <c r="K162" s="437"/>
    </row>
    <row r="163" spans="1:11" ht="15.75" hidden="1" thickBot="1">
      <c r="A163" s="601"/>
      <c r="B163" s="472"/>
      <c r="C163" s="135">
        <v>0</v>
      </c>
      <c r="D163" s="136">
        <v>0</v>
      </c>
      <c r="E163" s="136">
        <v>0</v>
      </c>
      <c r="F163" s="538">
        <v>0</v>
      </c>
      <c r="G163" s="534">
        <f t="shared" si="5"/>
        <v>0</v>
      </c>
      <c r="H163" s="537">
        <v>0</v>
      </c>
      <c r="J163" s="437"/>
      <c r="K163" s="437"/>
    </row>
    <row r="164" spans="1:11" ht="15.75" hidden="1" thickBot="1">
      <c r="A164" s="601"/>
      <c r="B164" s="472"/>
      <c r="C164" s="135">
        <v>0</v>
      </c>
      <c r="D164" s="136">
        <v>0</v>
      </c>
      <c r="E164" s="136">
        <v>0</v>
      </c>
      <c r="F164" s="538">
        <v>0</v>
      </c>
      <c r="G164" s="534">
        <f t="shared" si="5"/>
        <v>0</v>
      </c>
      <c r="H164" s="537">
        <v>0</v>
      </c>
      <c r="J164" s="437"/>
      <c r="K164" s="437"/>
    </row>
    <row r="165" spans="1:11" ht="15.75" hidden="1" thickBot="1">
      <c r="A165" s="601"/>
      <c r="B165" s="472"/>
      <c r="C165" s="135">
        <v>0</v>
      </c>
      <c r="D165" s="136">
        <v>0</v>
      </c>
      <c r="E165" s="136">
        <v>0</v>
      </c>
      <c r="F165" s="538">
        <v>0</v>
      </c>
      <c r="G165" s="534">
        <f t="shared" si="5"/>
        <v>0</v>
      </c>
      <c r="H165" s="537">
        <v>0</v>
      </c>
      <c r="J165" s="437"/>
      <c r="K165" s="437"/>
    </row>
    <row r="166" spans="1:11" ht="15.75" hidden="1" thickBot="1">
      <c r="A166" s="601"/>
      <c r="B166" s="472"/>
      <c r="C166" s="135">
        <v>0</v>
      </c>
      <c r="D166" s="136">
        <v>0</v>
      </c>
      <c r="E166" s="136">
        <v>0</v>
      </c>
      <c r="F166" s="538">
        <v>0</v>
      </c>
      <c r="G166" s="534">
        <f t="shared" si="5"/>
        <v>0</v>
      </c>
      <c r="H166" s="537">
        <v>0</v>
      </c>
      <c r="J166" s="437"/>
      <c r="K166" s="437"/>
    </row>
    <row r="167" spans="1:11" ht="15.75" hidden="1" thickBot="1">
      <c r="A167" s="601"/>
      <c r="B167" s="472"/>
      <c r="C167" s="135">
        <v>0</v>
      </c>
      <c r="D167" s="136">
        <v>0</v>
      </c>
      <c r="E167" s="136">
        <v>0</v>
      </c>
      <c r="F167" s="538">
        <v>0</v>
      </c>
      <c r="G167" s="534">
        <f t="shared" si="5"/>
        <v>0</v>
      </c>
      <c r="H167" s="537">
        <v>0</v>
      </c>
      <c r="J167" s="437"/>
      <c r="K167" s="437"/>
    </row>
    <row r="168" spans="1:11" ht="15.75" hidden="1" thickBot="1">
      <c r="A168" s="601"/>
      <c r="B168" s="472"/>
      <c r="C168" s="135">
        <v>0</v>
      </c>
      <c r="D168" s="136">
        <v>0</v>
      </c>
      <c r="E168" s="136">
        <v>0</v>
      </c>
      <c r="F168" s="538">
        <v>0</v>
      </c>
      <c r="G168" s="534">
        <f t="shared" si="5"/>
        <v>0</v>
      </c>
      <c r="H168" s="537">
        <v>0</v>
      </c>
      <c r="J168" s="437"/>
      <c r="K168" s="437"/>
    </row>
    <row r="169" spans="1:11" ht="15.75" hidden="1" thickBot="1">
      <c r="A169" s="601"/>
      <c r="B169" s="472"/>
      <c r="C169" s="135">
        <v>0</v>
      </c>
      <c r="D169" s="136">
        <v>0</v>
      </c>
      <c r="E169" s="136">
        <v>0</v>
      </c>
      <c r="F169" s="538">
        <v>0</v>
      </c>
      <c r="G169" s="534">
        <f t="shared" si="5"/>
        <v>0</v>
      </c>
      <c r="H169" s="537">
        <v>0</v>
      </c>
      <c r="J169" s="437"/>
      <c r="K169" s="437"/>
    </row>
    <row r="170" spans="1:11" ht="15.75" hidden="1" thickBot="1">
      <c r="A170" s="601"/>
      <c r="B170" s="472"/>
      <c r="C170" s="135">
        <v>0</v>
      </c>
      <c r="D170" s="136">
        <v>0</v>
      </c>
      <c r="E170" s="136">
        <v>0</v>
      </c>
      <c r="F170" s="538">
        <v>0</v>
      </c>
      <c r="G170" s="534">
        <f t="shared" si="5"/>
        <v>0</v>
      </c>
      <c r="H170" s="537">
        <v>0</v>
      </c>
      <c r="J170" s="437"/>
      <c r="K170" s="437"/>
    </row>
    <row r="171" spans="1:11" ht="15.75" hidden="1" thickBot="1">
      <c r="A171" s="601"/>
      <c r="B171" s="472"/>
      <c r="C171" s="135">
        <v>0</v>
      </c>
      <c r="D171" s="136">
        <v>0</v>
      </c>
      <c r="E171" s="136">
        <v>0</v>
      </c>
      <c r="F171" s="538">
        <v>0</v>
      </c>
      <c r="G171" s="534">
        <f t="shared" si="5"/>
        <v>0</v>
      </c>
      <c r="H171" s="537">
        <v>0</v>
      </c>
      <c r="J171" s="437"/>
      <c r="K171" s="437"/>
    </row>
    <row r="172" spans="1:11" ht="15.75" hidden="1" thickBot="1">
      <c r="A172" s="601"/>
      <c r="B172" s="472"/>
      <c r="C172" s="135">
        <v>0</v>
      </c>
      <c r="D172" s="136">
        <v>0</v>
      </c>
      <c r="E172" s="136">
        <v>0</v>
      </c>
      <c r="F172" s="538">
        <v>0</v>
      </c>
      <c r="G172" s="534">
        <f t="shared" si="5"/>
        <v>0</v>
      </c>
      <c r="H172" s="537">
        <v>0</v>
      </c>
      <c r="J172" s="437"/>
      <c r="K172" s="437"/>
    </row>
    <row r="173" spans="1:11" ht="15.75" hidden="1" thickBot="1">
      <c r="A173" s="601"/>
      <c r="B173" s="472"/>
      <c r="C173" s="135">
        <v>0</v>
      </c>
      <c r="D173" s="136">
        <v>0</v>
      </c>
      <c r="E173" s="136">
        <v>0</v>
      </c>
      <c r="F173" s="538">
        <v>0</v>
      </c>
      <c r="G173" s="534">
        <f t="shared" si="5"/>
        <v>0</v>
      </c>
      <c r="H173" s="537">
        <v>0</v>
      </c>
      <c r="J173" s="437"/>
      <c r="K173" s="437"/>
    </row>
    <row r="174" spans="1:11" ht="15.75" hidden="1" thickBot="1">
      <c r="A174" s="601"/>
      <c r="B174" s="472"/>
      <c r="C174" s="135">
        <v>0</v>
      </c>
      <c r="D174" s="136">
        <v>0</v>
      </c>
      <c r="E174" s="136">
        <v>0</v>
      </c>
      <c r="F174" s="538">
        <v>0</v>
      </c>
      <c r="G174" s="534">
        <f t="shared" si="5"/>
        <v>0</v>
      </c>
      <c r="H174" s="537">
        <v>0</v>
      </c>
      <c r="J174" s="437"/>
      <c r="K174" s="437"/>
    </row>
    <row r="175" spans="1:11" ht="15.75" hidden="1" thickBot="1">
      <c r="A175" s="601"/>
      <c r="B175" s="472"/>
      <c r="C175" s="135">
        <v>0</v>
      </c>
      <c r="D175" s="136">
        <v>0</v>
      </c>
      <c r="E175" s="136">
        <v>0</v>
      </c>
      <c r="F175" s="538">
        <v>0</v>
      </c>
      <c r="G175" s="534">
        <f t="shared" si="5"/>
        <v>0</v>
      </c>
      <c r="H175" s="537">
        <v>0</v>
      </c>
      <c r="J175" s="437"/>
      <c r="K175" s="437"/>
    </row>
    <row r="176" spans="1:11" ht="15.75" hidden="1" thickBot="1">
      <c r="A176" s="601"/>
      <c r="B176" s="472"/>
      <c r="C176" s="135">
        <v>0</v>
      </c>
      <c r="D176" s="136">
        <v>0</v>
      </c>
      <c r="E176" s="136">
        <v>0</v>
      </c>
      <c r="F176" s="538">
        <v>0</v>
      </c>
      <c r="G176" s="534">
        <f t="shared" ref="G176:G207" si="6">+C176+D176+E176+F176</f>
        <v>0</v>
      </c>
      <c r="H176" s="537">
        <v>0</v>
      </c>
      <c r="J176" s="437"/>
      <c r="K176" s="437"/>
    </row>
    <row r="177" spans="1:11" ht="15.75" hidden="1" thickBot="1">
      <c r="A177" s="601"/>
      <c r="B177" s="472"/>
      <c r="C177" s="135">
        <v>0</v>
      </c>
      <c r="D177" s="136">
        <v>0</v>
      </c>
      <c r="E177" s="136">
        <v>0</v>
      </c>
      <c r="F177" s="538">
        <v>0</v>
      </c>
      <c r="G177" s="534">
        <f t="shared" si="6"/>
        <v>0</v>
      </c>
      <c r="H177" s="537">
        <v>0</v>
      </c>
      <c r="J177" s="437"/>
      <c r="K177" s="437"/>
    </row>
    <row r="178" spans="1:11" ht="15.75" hidden="1" thickBot="1">
      <c r="A178" s="601"/>
      <c r="B178" s="472"/>
      <c r="C178" s="135">
        <v>0</v>
      </c>
      <c r="D178" s="136">
        <v>0</v>
      </c>
      <c r="E178" s="136">
        <v>0</v>
      </c>
      <c r="F178" s="538">
        <v>0</v>
      </c>
      <c r="G178" s="534">
        <f t="shared" si="6"/>
        <v>0</v>
      </c>
      <c r="H178" s="537">
        <v>0</v>
      </c>
      <c r="J178" s="437"/>
      <c r="K178" s="437"/>
    </row>
    <row r="179" spans="1:11" ht="15.75" hidden="1" thickBot="1">
      <c r="A179" s="601"/>
      <c r="B179" s="472"/>
      <c r="C179" s="135">
        <v>0</v>
      </c>
      <c r="D179" s="136">
        <v>0</v>
      </c>
      <c r="E179" s="136">
        <v>0</v>
      </c>
      <c r="F179" s="538">
        <v>0</v>
      </c>
      <c r="G179" s="534">
        <f t="shared" si="6"/>
        <v>0</v>
      </c>
      <c r="H179" s="537">
        <v>0</v>
      </c>
      <c r="J179" s="437"/>
      <c r="K179" s="437"/>
    </row>
    <row r="180" spans="1:11" ht="15.75" hidden="1" thickBot="1">
      <c r="A180" s="601"/>
      <c r="B180" s="472"/>
      <c r="C180" s="135">
        <v>0</v>
      </c>
      <c r="D180" s="136">
        <v>0</v>
      </c>
      <c r="E180" s="136">
        <v>0</v>
      </c>
      <c r="F180" s="538">
        <v>0</v>
      </c>
      <c r="G180" s="534">
        <f t="shared" si="6"/>
        <v>0</v>
      </c>
      <c r="H180" s="537">
        <v>0</v>
      </c>
      <c r="J180" s="437"/>
      <c r="K180" s="437"/>
    </row>
    <row r="181" spans="1:11" ht="15.75" hidden="1" thickBot="1">
      <c r="A181" s="601"/>
      <c r="B181" s="472"/>
      <c r="C181" s="135">
        <v>0</v>
      </c>
      <c r="D181" s="136">
        <v>0</v>
      </c>
      <c r="E181" s="136">
        <v>0</v>
      </c>
      <c r="F181" s="538">
        <v>0</v>
      </c>
      <c r="G181" s="534">
        <f t="shared" si="6"/>
        <v>0</v>
      </c>
      <c r="H181" s="537">
        <v>0</v>
      </c>
      <c r="J181" s="437"/>
      <c r="K181" s="437"/>
    </row>
    <row r="182" spans="1:11" ht="15.75" hidden="1" thickBot="1">
      <c r="A182" s="601"/>
      <c r="B182" s="472"/>
      <c r="C182" s="135">
        <v>0</v>
      </c>
      <c r="D182" s="136">
        <v>0</v>
      </c>
      <c r="E182" s="136">
        <v>0</v>
      </c>
      <c r="F182" s="538">
        <v>0</v>
      </c>
      <c r="G182" s="534">
        <f t="shared" si="6"/>
        <v>0</v>
      </c>
      <c r="H182" s="537">
        <v>0</v>
      </c>
      <c r="J182" s="437"/>
      <c r="K182" s="437"/>
    </row>
    <row r="183" spans="1:11" ht="15.75" hidden="1" thickBot="1">
      <c r="A183" s="601"/>
      <c r="B183" s="472"/>
      <c r="C183" s="135">
        <v>0</v>
      </c>
      <c r="D183" s="136">
        <v>0</v>
      </c>
      <c r="E183" s="136">
        <v>0</v>
      </c>
      <c r="F183" s="538">
        <v>0</v>
      </c>
      <c r="G183" s="534">
        <f t="shared" si="6"/>
        <v>0</v>
      </c>
      <c r="H183" s="537">
        <v>0</v>
      </c>
      <c r="J183" s="437"/>
      <c r="K183" s="437"/>
    </row>
    <row r="184" spans="1:11" ht="15.75" hidden="1" thickBot="1">
      <c r="A184" s="601"/>
      <c r="B184" s="472"/>
      <c r="C184" s="135">
        <v>0</v>
      </c>
      <c r="D184" s="136">
        <v>0</v>
      </c>
      <c r="E184" s="136">
        <v>0</v>
      </c>
      <c r="F184" s="538">
        <v>0</v>
      </c>
      <c r="G184" s="534">
        <f t="shared" si="6"/>
        <v>0</v>
      </c>
      <c r="H184" s="537">
        <v>0</v>
      </c>
      <c r="J184" s="437"/>
      <c r="K184" s="437"/>
    </row>
    <row r="185" spans="1:11" ht="15.75" hidden="1" thickBot="1">
      <c r="A185" s="601"/>
      <c r="B185" s="472"/>
      <c r="C185" s="135">
        <v>0</v>
      </c>
      <c r="D185" s="136">
        <v>0</v>
      </c>
      <c r="E185" s="136">
        <v>0</v>
      </c>
      <c r="F185" s="538">
        <v>0</v>
      </c>
      <c r="G185" s="534">
        <f t="shared" si="6"/>
        <v>0</v>
      </c>
      <c r="H185" s="537">
        <v>0</v>
      </c>
      <c r="J185" s="437"/>
      <c r="K185" s="437"/>
    </row>
    <row r="186" spans="1:11" ht="15.75" hidden="1" thickBot="1">
      <c r="A186" s="601"/>
      <c r="B186" s="472"/>
      <c r="C186" s="135">
        <v>0</v>
      </c>
      <c r="D186" s="136">
        <v>0</v>
      </c>
      <c r="E186" s="136">
        <v>0</v>
      </c>
      <c r="F186" s="538">
        <v>0</v>
      </c>
      <c r="G186" s="534">
        <f t="shared" si="6"/>
        <v>0</v>
      </c>
      <c r="H186" s="537">
        <v>0</v>
      </c>
      <c r="J186" s="437"/>
      <c r="K186" s="437"/>
    </row>
    <row r="187" spans="1:11" ht="15.75" hidden="1" thickBot="1">
      <c r="A187" s="601"/>
      <c r="B187" s="472"/>
      <c r="C187" s="135">
        <v>0</v>
      </c>
      <c r="D187" s="136">
        <v>0</v>
      </c>
      <c r="E187" s="136">
        <v>0</v>
      </c>
      <c r="F187" s="538">
        <v>0</v>
      </c>
      <c r="G187" s="534">
        <f t="shared" si="6"/>
        <v>0</v>
      </c>
      <c r="H187" s="537">
        <v>0</v>
      </c>
      <c r="J187" s="437"/>
      <c r="K187" s="437"/>
    </row>
    <row r="188" spans="1:11" ht="15.75" hidden="1" thickBot="1">
      <c r="A188" s="601"/>
      <c r="B188" s="472"/>
      <c r="C188" s="135">
        <v>0</v>
      </c>
      <c r="D188" s="136">
        <v>0</v>
      </c>
      <c r="E188" s="136">
        <v>0</v>
      </c>
      <c r="F188" s="538">
        <v>0</v>
      </c>
      <c r="G188" s="534">
        <f t="shared" si="6"/>
        <v>0</v>
      </c>
      <c r="H188" s="537">
        <v>0</v>
      </c>
      <c r="J188" s="437"/>
      <c r="K188" s="437"/>
    </row>
    <row r="189" spans="1:11" ht="15.75" hidden="1" thickBot="1">
      <c r="A189" s="601"/>
      <c r="B189" s="472"/>
      <c r="C189" s="135">
        <v>0</v>
      </c>
      <c r="D189" s="136">
        <v>0</v>
      </c>
      <c r="E189" s="136">
        <v>0</v>
      </c>
      <c r="F189" s="538">
        <v>0</v>
      </c>
      <c r="G189" s="534">
        <f t="shared" si="6"/>
        <v>0</v>
      </c>
      <c r="H189" s="537">
        <v>0</v>
      </c>
      <c r="J189" s="437"/>
      <c r="K189" s="437"/>
    </row>
    <row r="190" spans="1:11" ht="15.75" hidden="1" thickBot="1">
      <c r="A190" s="601"/>
      <c r="B190" s="472"/>
      <c r="C190" s="135">
        <v>0</v>
      </c>
      <c r="D190" s="136">
        <v>0</v>
      </c>
      <c r="E190" s="136">
        <v>0</v>
      </c>
      <c r="F190" s="538">
        <v>0</v>
      </c>
      <c r="G190" s="534">
        <f t="shared" si="6"/>
        <v>0</v>
      </c>
      <c r="H190" s="537">
        <v>0</v>
      </c>
      <c r="J190" s="437"/>
      <c r="K190" s="437"/>
    </row>
    <row r="191" spans="1:11" ht="15.75" hidden="1" thickBot="1">
      <c r="A191" s="601"/>
      <c r="B191" s="472"/>
      <c r="C191" s="135">
        <v>0</v>
      </c>
      <c r="D191" s="136">
        <v>0</v>
      </c>
      <c r="E191" s="136">
        <v>0</v>
      </c>
      <c r="F191" s="538">
        <v>0</v>
      </c>
      <c r="G191" s="534">
        <f t="shared" si="6"/>
        <v>0</v>
      </c>
      <c r="H191" s="537">
        <v>0</v>
      </c>
      <c r="J191" s="437"/>
      <c r="K191" s="437"/>
    </row>
    <row r="192" spans="1:11" ht="15.75" hidden="1" thickBot="1">
      <c r="A192" s="601"/>
      <c r="B192" s="472"/>
      <c r="C192" s="135">
        <v>0</v>
      </c>
      <c r="D192" s="136">
        <v>0</v>
      </c>
      <c r="E192" s="136">
        <v>0</v>
      </c>
      <c r="F192" s="538">
        <v>0</v>
      </c>
      <c r="G192" s="534">
        <f t="shared" si="6"/>
        <v>0</v>
      </c>
      <c r="H192" s="537">
        <v>0</v>
      </c>
      <c r="J192" s="437"/>
      <c r="K192" s="437"/>
    </row>
    <row r="193" spans="1:11" ht="15.75" hidden="1" thickBot="1">
      <c r="A193" s="601"/>
      <c r="B193" s="472"/>
      <c r="C193" s="135">
        <v>0</v>
      </c>
      <c r="D193" s="136">
        <v>0</v>
      </c>
      <c r="E193" s="136">
        <v>0</v>
      </c>
      <c r="F193" s="538">
        <v>0</v>
      </c>
      <c r="G193" s="534">
        <f t="shared" si="6"/>
        <v>0</v>
      </c>
      <c r="H193" s="537">
        <v>0</v>
      </c>
      <c r="J193" s="437"/>
      <c r="K193" s="437"/>
    </row>
    <row r="194" spans="1:11" ht="15.75" hidden="1" thickBot="1">
      <c r="A194" s="601"/>
      <c r="B194" s="472"/>
      <c r="C194" s="135">
        <v>0</v>
      </c>
      <c r="D194" s="136">
        <v>0</v>
      </c>
      <c r="E194" s="136">
        <v>0</v>
      </c>
      <c r="F194" s="538">
        <v>0</v>
      </c>
      <c r="G194" s="534">
        <f t="shared" si="6"/>
        <v>0</v>
      </c>
      <c r="H194" s="537">
        <v>0</v>
      </c>
      <c r="J194" s="437"/>
      <c r="K194" s="437"/>
    </row>
    <row r="195" spans="1:11" ht="15.75" hidden="1" thickBot="1">
      <c r="A195" s="601"/>
      <c r="B195" s="472"/>
      <c r="C195" s="135">
        <v>0</v>
      </c>
      <c r="D195" s="136">
        <v>0</v>
      </c>
      <c r="E195" s="136">
        <v>0</v>
      </c>
      <c r="F195" s="538">
        <v>0</v>
      </c>
      <c r="G195" s="534">
        <f t="shared" si="6"/>
        <v>0</v>
      </c>
      <c r="H195" s="537">
        <v>0</v>
      </c>
      <c r="J195" s="437"/>
      <c r="K195" s="437"/>
    </row>
    <row r="196" spans="1:11" ht="15.75" hidden="1" thickBot="1">
      <c r="A196" s="601"/>
      <c r="B196" s="472"/>
      <c r="C196" s="135">
        <v>0</v>
      </c>
      <c r="D196" s="136">
        <v>0</v>
      </c>
      <c r="E196" s="136">
        <v>0</v>
      </c>
      <c r="F196" s="538">
        <v>0</v>
      </c>
      <c r="G196" s="534">
        <f t="shared" si="6"/>
        <v>0</v>
      </c>
      <c r="H196" s="537">
        <v>0</v>
      </c>
      <c r="J196" s="437"/>
      <c r="K196" s="437"/>
    </row>
    <row r="197" spans="1:11" ht="15.75" hidden="1" thickBot="1">
      <c r="A197" s="601"/>
      <c r="B197" s="472"/>
      <c r="C197" s="135">
        <v>0</v>
      </c>
      <c r="D197" s="136">
        <v>0</v>
      </c>
      <c r="E197" s="136">
        <v>0</v>
      </c>
      <c r="F197" s="538">
        <v>0</v>
      </c>
      <c r="G197" s="534">
        <f t="shared" si="6"/>
        <v>0</v>
      </c>
      <c r="H197" s="537">
        <v>0</v>
      </c>
      <c r="J197" s="437"/>
      <c r="K197" s="437"/>
    </row>
    <row r="198" spans="1:11" ht="15.75" hidden="1" thickBot="1">
      <c r="A198" s="601"/>
      <c r="B198" s="472"/>
      <c r="C198" s="135">
        <v>0</v>
      </c>
      <c r="D198" s="136">
        <v>0</v>
      </c>
      <c r="E198" s="136">
        <v>0</v>
      </c>
      <c r="F198" s="538">
        <v>0</v>
      </c>
      <c r="G198" s="534">
        <f t="shared" si="6"/>
        <v>0</v>
      </c>
      <c r="H198" s="537">
        <v>0</v>
      </c>
      <c r="J198" s="437"/>
      <c r="K198" s="437"/>
    </row>
    <row r="199" spans="1:11" ht="15.75" hidden="1" thickBot="1">
      <c r="A199" s="601"/>
      <c r="B199" s="472"/>
      <c r="C199" s="135">
        <v>0</v>
      </c>
      <c r="D199" s="136">
        <v>0</v>
      </c>
      <c r="E199" s="136">
        <v>0</v>
      </c>
      <c r="F199" s="538">
        <v>0</v>
      </c>
      <c r="G199" s="534">
        <f t="shared" si="6"/>
        <v>0</v>
      </c>
      <c r="H199" s="537">
        <v>0</v>
      </c>
      <c r="J199" s="437"/>
      <c r="K199" s="437"/>
    </row>
    <row r="200" spans="1:11" ht="15.75" hidden="1" thickBot="1">
      <c r="A200" s="601"/>
      <c r="B200" s="472"/>
      <c r="C200" s="135">
        <v>0</v>
      </c>
      <c r="D200" s="136">
        <v>0</v>
      </c>
      <c r="E200" s="136">
        <v>0</v>
      </c>
      <c r="F200" s="538">
        <v>0</v>
      </c>
      <c r="G200" s="534">
        <f t="shared" si="6"/>
        <v>0</v>
      </c>
      <c r="H200" s="537">
        <v>0</v>
      </c>
      <c r="J200" s="437"/>
      <c r="K200" s="437"/>
    </row>
    <row r="201" spans="1:11" ht="15.75" hidden="1" thickBot="1">
      <c r="A201" s="601"/>
      <c r="B201" s="472"/>
      <c r="C201" s="135">
        <v>0</v>
      </c>
      <c r="D201" s="136">
        <v>0</v>
      </c>
      <c r="E201" s="136">
        <v>0</v>
      </c>
      <c r="F201" s="538">
        <v>0</v>
      </c>
      <c r="G201" s="534">
        <f t="shared" si="6"/>
        <v>0</v>
      </c>
      <c r="H201" s="537">
        <v>0</v>
      </c>
      <c r="J201" s="437"/>
      <c r="K201" s="437"/>
    </row>
    <row r="202" spans="1:11" ht="15.75" hidden="1" thickBot="1">
      <c r="A202" s="601"/>
      <c r="B202" s="472"/>
      <c r="C202" s="135">
        <v>0</v>
      </c>
      <c r="D202" s="136">
        <v>0</v>
      </c>
      <c r="E202" s="136">
        <v>0</v>
      </c>
      <c r="F202" s="538">
        <v>0</v>
      </c>
      <c r="G202" s="534">
        <f t="shared" si="6"/>
        <v>0</v>
      </c>
      <c r="H202" s="537">
        <v>0</v>
      </c>
      <c r="J202" s="437"/>
      <c r="K202" s="437"/>
    </row>
    <row r="203" spans="1:11" ht="15.75" hidden="1" thickBot="1">
      <c r="A203" s="601"/>
      <c r="B203" s="472"/>
      <c r="C203" s="135">
        <v>0</v>
      </c>
      <c r="D203" s="136">
        <v>0</v>
      </c>
      <c r="E203" s="136">
        <v>0</v>
      </c>
      <c r="F203" s="538">
        <v>0</v>
      </c>
      <c r="G203" s="534">
        <f t="shared" si="6"/>
        <v>0</v>
      </c>
      <c r="H203" s="537">
        <v>0</v>
      </c>
      <c r="J203" s="437"/>
      <c r="K203" s="437"/>
    </row>
    <row r="204" spans="1:11" ht="15.75" hidden="1" thickBot="1">
      <c r="A204" s="601"/>
      <c r="B204" s="472"/>
      <c r="C204" s="135">
        <v>0</v>
      </c>
      <c r="D204" s="136">
        <v>0</v>
      </c>
      <c r="E204" s="136">
        <v>0</v>
      </c>
      <c r="F204" s="538">
        <v>0</v>
      </c>
      <c r="G204" s="534">
        <f t="shared" si="6"/>
        <v>0</v>
      </c>
      <c r="H204" s="537">
        <v>0</v>
      </c>
      <c r="J204" s="437"/>
      <c r="K204" s="437"/>
    </row>
    <row r="205" spans="1:11" ht="15.75" hidden="1" thickBot="1">
      <c r="A205" s="601"/>
      <c r="B205" s="472"/>
      <c r="C205" s="135">
        <v>0</v>
      </c>
      <c r="D205" s="136">
        <v>0</v>
      </c>
      <c r="E205" s="136">
        <v>0</v>
      </c>
      <c r="F205" s="538">
        <v>0</v>
      </c>
      <c r="G205" s="534">
        <f t="shared" si="6"/>
        <v>0</v>
      </c>
      <c r="H205" s="537">
        <v>0</v>
      </c>
      <c r="J205" s="437"/>
      <c r="K205" s="437"/>
    </row>
    <row r="206" spans="1:11" ht="15.75" hidden="1" thickBot="1">
      <c r="A206" s="601"/>
      <c r="B206" s="472"/>
      <c r="C206" s="135">
        <v>0</v>
      </c>
      <c r="D206" s="136">
        <v>0</v>
      </c>
      <c r="E206" s="136">
        <v>0</v>
      </c>
      <c r="F206" s="538">
        <v>0</v>
      </c>
      <c r="G206" s="534">
        <f t="shared" si="6"/>
        <v>0</v>
      </c>
      <c r="H206" s="537">
        <v>0</v>
      </c>
      <c r="J206" s="437"/>
      <c r="K206" s="437"/>
    </row>
    <row r="207" spans="1:11" ht="15.75" hidden="1" thickBot="1">
      <c r="A207" s="601"/>
      <c r="B207" s="472"/>
      <c r="C207" s="135">
        <v>0</v>
      </c>
      <c r="D207" s="136">
        <v>0</v>
      </c>
      <c r="E207" s="136">
        <v>0</v>
      </c>
      <c r="F207" s="538">
        <v>0</v>
      </c>
      <c r="G207" s="534">
        <f t="shared" si="6"/>
        <v>0</v>
      </c>
      <c r="H207" s="537">
        <v>0</v>
      </c>
      <c r="J207" s="437"/>
      <c r="K207" s="437"/>
    </row>
    <row r="208" spans="1:11" ht="15.75" hidden="1" thickBot="1">
      <c r="A208" s="601"/>
      <c r="B208" s="472"/>
      <c r="C208" s="135">
        <v>0</v>
      </c>
      <c r="D208" s="136">
        <v>0</v>
      </c>
      <c r="E208" s="136">
        <v>0</v>
      </c>
      <c r="F208" s="538">
        <v>0</v>
      </c>
      <c r="G208" s="534">
        <f>+C208+D208+E208+F208</f>
        <v>0</v>
      </c>
      <c r="H208" s="537">
        <v>0</v>
      </c>
      <c r="J208" s="437"/>
      <c r="K208" s="437"/>
    </row>
    <row r="209" spans="1:11" ht="15.75" hidden="1" thickBot="1">
      <c r="A209" s="601"/>
      <c r="B209" s="472"/>
      <c r="C209" s="135">
        <v>0</v>
      </c>
      <c r="D209" s="136">
        <v>0</v>
      </c>
      <c r="E209" s="136">
        <v>0</v>
      </c>
      <c r="F209" s="538">
        <v>0</v>
      </c>
      <c r="G209" s="534">
        <f>+C209+D209+E209+F209</f>
        <v>0</v>
      </c>
      <c r="H209" s="537">
        <v>0</v>
      </c>
      <c r="J209" s="437"/>
      <c r="K209" s="437"/>
    </row>
    <row r="210" spans="1:11" ht="15.75" hidden="1" thickBot="1">
      <c r="A210" s="601"/>
      <c r="B210" s="472"/>
      <c r="C210" s="135">
        <v>0</v>
      </c>
      <c r="D210" s="136">
        <v>0</v>
      </c>
      <c r="E210" s="136">
        <v>0</v>
      </c>
      <c r="F210" s="538">
        <v>0</v>
      </c>
      <c r="G210" s="534">
        <f>+C210+D210+E210+F210</f>
        <v>0</v>
      </c>
      <c r="H210" s="537">
        <v>0</v>
      </c>
      <c r="J210" s="437"/>
      <c r="K210" s="437"/>
    </row>
    <row r="211" spans="1:11" ht="15.75" hidden="1" thickBot="1">
      <c r="A211" s="601"/>
      <c r="B211" s="472"/>
      <c r="C211" s="452">
        <v>0</v>
      </c>
      <c r="D211" s="451">
        <v>0</v>
      </c>
      <c r="E211" s="451">
        <v>0</v>
      </c>
      <c r="F211" s="548">
        <v>0</v>
      </c>
      <c r="G211" s="547">
        <f>+C211+D211+E211+F211</f>
        <v>0</v>
      </c>
      <c r="H211" s="546">
        <v>0</v>
      </c>
      <c r="J211" s="437"/>
      <c r="K211" s="437"/>
    </row>
    <row r="212" spans="1:11" ht="16.5" thickTop="1" thickBot="1">
      <c r="A212" s="596"/>
      <c r="B212" s="595" t="s">
        <v>551</v>
      </c>
      <c r="C212" s="450">
        <f t="shared" ref="C212:H212" si="7">SUM(C112:C211)</f>
        <v>0</v>
      </c>
      <c r="D212" s="447">
        <f t="shared" si="7"/>
        <v>0</v>
      </c>
      <c r="E212" s="447">
        <f t="shared" si="7"/>
        <v>0</v>
      </c>
      <c r="F212" s="446">
        <f t="shared" si="7"/>
        <v>0</v>
      </c>
      <c r="G212" s="448">
        <f t="shared" si="7"/>
        <v>0</v>
      </c>
      <c r="H212" s="445">
        <f t="shared" si="7"/>
        <v>0</v>
      </c>
      <c r="J212" s="437"/>
      <c r="K212" s="437"/>
    </row>
    <row r="213" spans="1:11" ht="15.75" thickTop="1">
      <c r="A213" s="603"/>
      <c r="B213" s="602" t="s">
        <v>550</v>
      </c>
      <c r="C213" s="532"/>
      <c r="D213" s="542"/>
      <c r="E213" s="542"/>
      <c r="F213" s="541"/>
      <c r="G213" s="540"/>
      <c r="H213" s="539"/>
      <c r="J213" s="437"/>
      <c r="K213" s="437"/>
    </row>
    <row r="214" spans="1:11">
      <c r="A214" s="601"/>
      <c r="B214" s="472"/>
      <c r="C214" s="135">
        <v>0</v>
      </c>
      <c r="D214" s="136">
        <v>0</v>
      </c>
      <c r="E214" s="136">
        <v>0</v>
      </c>
      <c r="F214" s="538">
        <v>0</v>
      </c>
      <c r="G214" s="534">
        <f t="shared" ref="G214:G245" si="8">+C214+D214+E214+F214</f>
        <v>0</v>
      </c>
      <c r="H214" s="537">
        <v>0</v>
      </c>
      <c r="J214" s="437"/>
      <c r="K214" s="437"/>
    </row>
    <row r="215" spans="1:11">
      <c r="A215" s="601"/>
      <c r="B215" s="472"/>
      <c r="C215" s="135">
        <v>0</v>
      </c>
      <c r="D215" s="136">
        <v>0</v>
      </c>
      <c r="E215" s="136">
        <v>0</v>
      </c>
      <c r="F215" s="538">
        <v>0</v>
      </c>
      <c r="G215" s="534">
        <f t="shared" si="8"/>
        <v>0</v>
      </c>
      <c r="H215" s="537">
        <v>0</v>
      </c>
      <c r="J215" s="437"/>
      <c r="K215" s="437"/>
    </row>
    <row r="216" spans="1:11">
      <c r="A216" s="601"/>
      <c r="B216" s="472"/>
      <c r="C216" s="135">
        <v>0</v>
      </c>
      <c r="D216" s="136">
        <v>0</v>
      </c>
      <c r="E216" s="136">
        <v>0</v>
      </c>
      <c r="F216" s="538">
        <v>0</v>
      </c>
      <c r="G216" s="534">
        <f t="shared" si="8"/>
        <v>0</v>
      </c>
      <c r="H216" s="537">
        <v>0</v>
      </c>
      <c r="J216" s="437"/>
      <c r="K216" s="437"/>
    </row>
    <row r="217" spans="1:11">
      <c r="A217" s="601"/>
      <c r="B217" s="472"/>
      <c r="C217" s="135">
        <v>0</v>
      </c>
      <c r="D217" s="136">
        <v>0</v>
      </c>
      <c r="E217" s="136">
        <v>0</v>
      </c>
      <c r="F217" s="538">
        <v>0</v>
      </c>
      <c r="G217" s="534">
        <f t="shared" si="8"/>
        <v>0</v>
      </c>
      <c r="H217" s="537">
        <v>0</v>
      </c>
      <c r="J217" s="437"/>
      <c r="K217" s="437"/>
    </row>
    <row r="218" spans="1:11">
      <c r="A218" s="601"/>
      <c r="B218" s="472"/>
      <c r="C218" s="135">
        <v>0</v>
      </c>
      <c r="D218" s="136">
        <v>0</v>
      </c>
      <c r="E218" s="136">
        <v>0</v>
      </c>
      <c r="F218" s="538">
        <v>0</v>
      </c>
      <c r="G218" s="534">
        <f t="shared" si="8"/>
        <v>0</v>
      </c>
      <c r="H218" s="537">
        <v>0</v>
      </c>
      <c r="J218" s="437"/>
      <c r="K218" s="437"/>
    </row>
    <row r="219" spans="1:11">
      <c r="A219" s="601"/>
      <c r="B219" s="472"/>
      <c r="C219" s="135">
        <v>0</v>
      </c>
      <c r="D219" s="136">
        <v>0</v>
      </c>
      <c r="E219" s="136">
        <v>0</v>
      </c>
      <c r="F219" s="538">
        <v>0</v>
      </c>
      <c r="G219" s="534">
        <f t="shared" si="8"/>
        <v>0</v>
      </c>
      <c r="H219" s="537">
        <v>0</v>
      </c>
      <c r="J219" s="437"/>
      <c r="K219" s="437"/>
    </row>
    <row r="220" spans="1:11">
      <c r="A220" s="601"/>
      <c r="B220" s="472"/>
      <c r="C220" s="135">
        <v>0</v>
      </c>
      <c r="D220" s="136">
        <v>0</v>
      </c>
      <c r="E220" s="136">
        <v>0</v>
      </c>
      <c r="F220" s="538">
        <v>0</v>
      </c>
      <c r="G220" s="534">
        <f t="shared" si="8"/>
        <v>0</v>
      </c>
      <c r="H220" s="537">
        <v>0</v>
      </c>
      <c r="J220" s="437"/>
      <c r="K220" s="437"/>
    </row>
    <row r="221" spans="1:11">
      <c r="A221" s="601"/>
      <c r="B221" s="472"/>
      <c r="C221" s="135">
        <v>0</v>
      </c>
      <c r="D221" s="136">
        <v>0</v>
      </c>
      <c r="E221" s="136">
        <v>0</v>
      </c>
      <c r="F221" s="538">
        <v>0</v>
      </c>
      <c r="G221" s="534">
        <f t="shared" si="8"/>
        <v>0</v>
      </c>
      <c r="H221" s="537">
        <v>0</v>
      </c>
      <c r="J221" s="437"/>
      <c r="K221" s="437"/>
    </row>
    <row r="222" spans="1:11">
      <c r="A222" s="601"/>
      <c r="B222" s="472"/>
      <c r="C222" s="135">
        <v>0</v>
      </c>
      <c r="D222" s="136">
        <v>0</v>
      </c>
      <c r="E222" s="136">
        <v>0</v>
      </c>
      <c r="F222" s="538">
        <v>0</v>
      </c>
      <c r="G222" s="534">
        <f t="shared" si="8"/>
        <v>0</v>
      </c>
      <c r="H222" s="537">
        <v>0</v>
      </c>
      <c r="J222" s="437"/>
      <c r="K222" s="437"/>
    </row>
    <row r="223" spans="1:11">
      <c r="A223" s="601"/>
      <c r="B223" s="472"/>
      <c r="C223" s="135">
        <v>0</v>
      </c>
      <c r="D223" s="136">
        <v>0</v>
      </c>
      <c r="E223" s="136">
        <v>0</v>
      </c>
      <c r="F223" s="538">
        <v>0</v>
      </c>
      <c r="G223" s="534">
        <f t="shared" si="8"/>
        <v>0</v>
      </c>
      <c r="H223" s="537">
        <v>0</v>
      </c>
      <c r="J223" s="437"/>
      <c r="K223" s="437"/>
    </row>
    <row r="224" spans="1:11">
      <c r="A224" s="601"/>
      <c r="B224" s="472"/>
      <c r="C224" s="135">
        <v>0</v>
      </c>
      <c r="D224" s="136">
        <v>0</v>
      </c>
      <c r="E224" s="136">
        <v>0</v>
      </c>
      <c r="F224" s="538">
        <v>0</v>
      </c>
      <c r="G224" s="534">
        <f t="shared" si="8"/>
        <v>0</v>
      </c>
      <c r="H224" s="537">
        <v>0</v>
      </c>
      <c r="J224" s="437"/>
      <c r="K224" s="437"/>
    </row>
    <row r="225" spans="1:11">
      <c r="A225" s="601"/>
      <c r="B225" s="472"/>
      <c r="C225" s="135">
        <v>0</v>
      </c>
      <c r="D225" s="136">
        <v>0</v>
      </c>
      <c r="E225" s="136">
        <v>0</v>
      </c>
      <c r="F225" s="538">
        <v>0</v>
      </c>
      <c r="G225" s="534">
        <f t="shared" si="8"/>
        <v>0</v>
      </c>
      <c r="H225" s="537">
        <v>0</v>
      </c>
      <c r="J225" s="437"/>
      <c r="K225" s="437"/>
    </row>
    <row r="226" spans="1:11">
      <c r="A226" s="601"/>
      <c r="B226" s="472"/>
      <c r="C226" s="135">
        <v>0</v>
      </c>
      <c r="D226" s="136">
        <v>0</v>
      </c>
      <c r="E226" s="136">
        <v>0</v>
      </c>
      <c r="F226" s="538">
        <v>0</v>
      </c>
      <c r="G226" s="534">
        <f t="shared" si="8"/>
        <v>0</v>
      </c>
      <c r="H226" s="537">
        <v>0</v>
      </c>
      <c r="J226" s="437"/>
      <c r="K226" s="437"/>
    </row>
    <row r="227" spans="1:11">
      <c r="A227" s="601"/>
      <c r="B227" s="472"/>
      <c r="C227" s="135">
        <v>0</v>
      </c>
      <c r="D227" s="136">
        <v>0</v>
      </c>
      <c r="E227" s="136">
        <v>0</v>
      </c>
      <c r="F227" s="538">
        <v>0</v>
      </c>
      <c r="G227" s="534">
        <f t="shared" si="8"/>
        <v>0</v>
      </c>
      <c r="H227" s="537">
        <v>0</v>
      </c>
      <c r="J227" s="437"/>
      <c r="K227" s="437"/>
    </row>
    <row r="228" spans="1:11" ht="15.75" thickBot="1">
      <c r="A228" s="601"/>
      <c r="B228" s="472"/>
      <c r="C228" s="135">
        <v>0</v>
      </c>
      <c r="D228" s="136">
        <v>0</v>
      </c>
      <c r="E228" s="136">
        <v>0</v>
      </c>
      <c r="F228" s="538">
        <v>0</v>
      </c>
      <c r="G228" s="534">
        <f t="shared" si="8"/>
        <v>0</v>
      </c>
      <c r="H228" s="537">
        <v>0</v>
      </c>
      <c r="J228" s="437"/>
      <c r="K228" s="437"/>
    </row>
    <row r="229" spans="1:11" ht="15.75" hidden="1" thickBot="1">
      <c r="A229" s="601"/>
      <c r="B229" s="472"/>
      <c r="C229" s="135">
        <v>0</v>
      </c>
      <c r="D229" s="136">
        <v>0</v>
      </c>
      <c r="E229" s="136">
        <v>0</v>
      </c>
      <c r="F229" s="538">
        <v>0</v>
      </c>
      <c r="G229" s="534">
        <f t="shared" si="8"/>
        <v>0</v>
      </c>
      <c r="H229" s="537">
        <v>0</v>
      </c>
      <c r="J229" s="437"/>
      <c r="K229" s="437"/>
    </row>
    <row r="230" spans="1:11" ht="15.75" hidden="1" thickBot="1">
      <c r="A230" s="601"/>
      <c r="B230" s="472"/>
      <c r="C230" s="135">
        <v>0</v>
      </c>
      <c r="D230" s="136">
        <v>0</v>
      </c>
      <c r="E230" s="136">
        <v>0</v>
      </c>
      <c r="F230" s="538">
        <v>0</v>
      </c>
      <c r="G230" s="534">
        <f t="shared" si="8"/>
        <v>0</v>
      </c>
      <c r="H230" s="537">
        <v>0</v>
      </c>
      <c r="J230" s="437"/>
      <c r="K230" s="437"/>
    </row>
    <row r="231" spans="1:11" ht="15.75" hidden="1" thickBot="1">
      <c r="A231" s="601"/>
      <c r="B231" s="472"/>
      <c r="C231" s="135">
        <v>0</v>
      </c>
      <c r="D231" s="136">
        <v>0</v>
      </c>
      <c r="E231" s="136">
        <v>0</v>
      </c>
      <c r="F231" s="538">
        <v>0</v>
      </c>
      <c r="G231" s="534">
        <f t="shared" si="8"/>
        <v>0</v>
      </c>
      <c r="H231" s="537">
        <v>0</v>
      </c>
      <c r="J231" s="437"/>
      <c r="K231" s="437"/>
    </row>
    <row r="232" spans="1:11" ht="15.75" hidden="1" thickBot="1">
      <c r="A232" s="601"/>
      <c r="B232" s="472"/>
      <c r="C232" s="135">
        <v>0</v>
      </c>
      <c r="D232" s="136">
        <v>0</v>
      </c>
      <c r="E232" s="136">
        <v>0</v>
      </c>
      <c r="F232" s="538">
        <v>0</v>
      </c>
      <c r="G232" s="534">
        <f t="shared" si="8"/>
        <v>0</v>
      </c>
      <c r="H232" s="537">
        <v>0</v>
      </c>
      <c r="J232" s="437"/>
      <c r="K232" s="437"/>
    </row>
    <row r="233" spans="1:11" ht="15.75" hidden="1" thickBot="1">
      <c r="A233" s="601"/>
      <c r="B233" s="472"/>
      <c r="C233" s="135">
        <v>0</v>
      </c>
      <c r="D233" s="136">
        <v>0</v>
      </c>
      <c r="E233" s="136">
        <v>0</v>
      </c>
      <c r="F233" s="538">
        <v>0</v>
      </c>
      <c r="G233" s="534">
        <f t="shared" si="8"/>
        <v>0</v>
      </c>
      <c r="H233" s="537">
        <v>0</v>
      </c>
      <c r="J233" s="437"/>
      <c r="K233" s="437"/>
    </row>
    <row r="234" spans="1:11" ht="15.75" hidden="1" thickBot="1">
      <c r="A234" s="601"/>
      <c r="B234" s="472"/>
      <c r="C234" s="135">
        <v>0</v>
      </c>
      <c r="D234" s="136">
        <v>0</v>
      </c>
      <c r="E234" s="136">
        <v>0</v>
      </c>
      <c r="F234" s="538">
        <v>0</v>
      </c>
      <c r="G234" s="534">
        <f t="shared" si="8"/>
        <v>0</v>
      </c>
      <c r="H234" s="537">
        <v>0</v>
      </c>
      <c r="J234" s="437"/>
      <c r="K234" s="437"/>
    </row>
    <row r="235" spans="1:11" ht="15.75" hidden="1" thickBot="1">
      <c r="A235" s="601"/>
      <c r="B235" s="472"/>
      <c r="C235" s="135">
        <v>0</v>
      </c>
      <c r="D235" s="136">
        <v>0</v>
      </c>
      <c r="E235" s="136">
        <v>0</v>
      </c>
      <c r="F235" s="538">
        <v>0</v>
      </c>
      <c r="G235" s="534">
        <f t="shared" si="8"/>
        <v>0</v>
      </c>
      <c r="H235" s="537">
        <v>0</v>
      </c>
      <c r="J235" s="437"/>
      <c r="K235" s="437"/>
    </row>
    <row r="236" spans="1:11" ht="15.75" hidden="1" thickBot="1">
      <c r="A236" s="601"/>
      <c r="B236" s="472"/>
      <c r="C236" s="135">
        <v>0</v>
      </c>
      <c r="D236" s="136">
        <v>0</v>
      </c>
      <c r="E236" s="136">
        <v>0</v>
      </c>
      <c r="F236" s="538">
        <v>0</v>
      </c>
      <c r="G236" s="534">
        <f t="shared" si="8"/>
        <v>0</v>
      </c>
      <c r="H236" s="537">
        <v>0</v>
      </c>
      <c r="J236" s="437"/>
      <c r="K236" s="437"/>
    </row>
    <row r="237" spans="1:11" ht="15.75" hidden="1" thickBot="1">
      <c r="A237" s="601"/>
      <c r="B237" s="472"/>
      <c r="C237" s="135">
        <v>0</v>
      </c>
      <c r="D237" s="136">
        <v>0</v>
      </c>
      <c r="E237" s="136">
        <v>0</v>
      </c>
      <c r="F237" s="538">
        <v>0</v>
      </c>
      <c r="G237" s="534">
        <f t="shared" si="8"/>
        <v>0</v>
      </c>
      <c r="H237" s="537">
        <v>0</v>
      </c>
      <c r="J237" s="437"/>
      <c r="K237" s="437"/>
    </row>
    <row r="238" spans="1:11" ht="15.75" hidden="1" thickBot="1">
      <c r="A238" s="601"/>
      <c r="B238" s="472"/>
      <c r="C238" s="135">
        <v>0</v>
      </c>
      <c r="D238" s="136">
        <v>0</v>
      </c>
      <c r="E238" s="136">
        <v>0</v>
      </c>
      <c r="F238" s="538">
        <v>0</v>
      </c>
      <c r="G238" s="534">
        <f t="shared" si="8"/>
        <v>0</v>
      </c>
      <c r="H238" s="537">
        <v>0</v>
      </c>
      <c r="J238" s="437"/>
      <c r="K238" s="437"/>
    </row>
    <row r="239" spans="1:11" ht="15.75" hidden="1" thickBot="1">
      <c r="A239" s="601"/>
      <c r="B239" s="472"/>
      <c r="C239" s="135">
        <v>0</v>
      </c>
      <c r="D239" s="136">
        <v>0</v>
      </c>
      <c r="E239" s="136">
        <v>0</v>
      </c>
      <c r="F239" s="538">
        <v>0</v>
      </c>
      <c r="G239" s="534">
        <f t="shared" si="8"/>
        <v>0</v>
      </c>
      <c r="H239" s="537">
        <v>0</v>
      </c>
      <c r="J239" s="437"/>
      <c r="K239" s="437"/>
    </row>
    <row r="240" spans="1:11" ht="15.75" hidden="1" thickBot="1">
      <c r="A240" s="601"/>
      <c r="B240" s="472"/>
      <c r="C240" s="135">
        <v>0</v>
      </c>
      <c r="D240" s="136">
        <v>0</v>
      </c>
      <c r="E240" s="136">
        <v>0</v>
      </c>
      <c r="F240" s="538">
        <v>0</v>
      </c>
      <c r="G240" s="534">
        <f t="shared" si="8"/>
        <v>0</v>
      </c>
      <c r="H240" s="537">
        <v>0</v>
      </c>
      <c r="J240" s="437"/>
      <c r="K240" s="437"/>
    </row>
    <row r="241" spans="1:11" ht="15.75" hidden="1" thickBot="1">
      <c r="A241" s="601"/>
      <c r="B241" s="472"/>
      <c r="C241" s="135">
        <v>0</v>
      </c>
      <c r="D241" s="136">
        <v>0</v>
      </c>
      <c r="E241" s="136">
        <v>0</v>
      </c>
      <c r="F241" s="538">
        <v>0</v>
      </c>
      <c r="G241" s="534">
        <f t="shared" si="8"/>
        <v>0</v>
      </c>
      <c r="H241" s="537">
        <v>0</v>
      </c>
      <c r="J241" s="437"/>
      <c r="K241" s="437"/>
    </row>
    <row r="242" spans="1:11" ht="15.75" hidden="1" thickBot="1">
      <c r="A242" s="601"/>
      <c r="B242" s="472"/>
      <c r="C242" s="135">
        <v>0</v>
      </c>
      <c r="D242" s="136">
        <v>0</v>
      </c>
      <c r="E242" s="136">
        <v>0</v>
      </c>
      <c r="F242" s="538">
        <v>0</v>
      </c>
      <c r="G242" s="534">
        <f t="shared" si="8"/>
        <v>0</v>
      </c>
      <c r="H242" s="537">
        <v>0</v>
      </c>
      <c r="J242" s="437"/>
      <c r="K242" s="437"/>
    </row>
    <row r="243" spans="1:11" ht="15.75" hidden="1" thickBot="1">
      <c r="A243" s="601"/>
      <c r="B243" s="472"/>
      <c r="C243" s="135">
        <v>0</v>
      </c>
      <c r="D243" s="136">
        <v>0</v>
      </c>
      <c r="E243" s="136">
        <v>0</v>
      </c>
      <c r="F243" s="538">
        <v>0</v>
      </c>
      <c r="G243" s="534">
        <f t="shared" si="8"/>
        <v>0</v>
      </c>
      <c r="H243" s="537">
        <v>0</v>
      </c>
      <c r="J243" s="437"/>
      <c r="K243" s="437"/>
    </row>
    <row r="244" spans="1:11" ht="15.75" hidden="1" thickBot="1">
      <c r="A244" s="601"/>
      <c r="B244" s="472"/>
      <c r="C244" s="135">
        <v>0</v>
      </c>
      <c r="D244" s="136">
        <v>0</v>
      </c>
      <c r="E244" s="136">
        <v>0</v>
      </c>
      <c r="F244" s="538">
        <v>0</v>
      </c>
      <c r="G244" s="534">
        <f t="shared" si="8"/>
        <v>0</v>
      </c>
      <c r="H244" s="537">
        <v>0</v>
      </c>
      <c r="J244" s="437"/>
      <c r="K244" s="437"/>
    </row>
    <row r="245" spans="1:11" ht="15.75" hidden="1" thickBot="1">
      <c r="A245" s="601"/>
      <c r="B245" s="472"/>
      <c r="C245" s="135">
        <v>0</v>
      </c>
      <c r="D245" s="136">
        <v>0</v>
      </c>
      <c r="E245" s="136">
        <v>0</v>
      </c>
      <c r="F245" s="538">
        <v>0</v>
      </c>
      <c r="G245" s="534">
        <f t="shared" si="8"/>
        <v>0</v>
      </c>
      <c r="H245" s="537">
        <v>0</v>
      </c>
      <c r="J245" s="437"/>
      <c r="K245" s="437"/>
    </row>
    <row r="246" spans="1:11" ht="15.75" hidden="1" thickBot="1">
      <c r="A246" s="601"/>
      <c r="B246" s="472"/>
      <c r="C246" s="135">
        <v>0</v>
      </c>
      <c r="D246" s="136">
        <v>0</v>
      </c>
      <c r="E246" s="136">
        <v>0</v>
      </c>
      <c r="F246" s="538">
        <v>0</v>
      </c>
      <c r="G246" s="534">
        <f t="shared" ref="G246:G277" si="9">+C246+D246+E246+F246</f>
        <v>0</v>
      </c>
      <c r="H246" s="537">
        <v>0</v>
      </c>
      <c r="J246" s="437"/>
      <c r="K246" s="437"/>
    </row>
    <row r="247" spans="1:11" ht="15.75" hidden="1" thickBot="1">
      <c r="A247" s="601"/>
      <c r="B247" s="472"/>
      <c r="C247" s="135">
        <v>0</v>
      </c>
      <c r="D247" s="136">
        <v>0</v>
      </c>
      <c r="E247" s="136">
        <v>0</v>
      </c>
      <c r="F247" s="538">
        <v>0</v>
      </c>
      <c r="G247" s="534">
        <f t="shared" si="9"/>
        <v>0</v>
      </c>
      <c r="H247" s="537">
        <v>0</v>
      </c>
      <c r="J247" s="437"/>
      <c r="K247" s="437"/>
    </row>
    <row r="248" spans="1:11" ht="15.75" hidden="1" thickBot="1">
      <c r="A248" s="601"/>
      <c r="B248" s="472"/>
      <c r="C248" s="135">
        <v>0</v>
      </c>
      <c r="D248" s="136">
        <v>0</v>
      </c>
      <c r="E248" s="136">
        <v>0</v>
      </c>
      <c r="F248" s="538">
        <v>0</v>
      </c>
      <c r="G248" s="534">
        <f t="shared" si="9"/>
        <v>0</v>
      </c>
      <c r="H248" s="537">
        <v>0</v>
      </c>
      <c r="J248" s="437"/>
      <c r="K248" s="437"/>
    </row>
    <row r="249" spans="1:11" ht="15.75" hidden="1" thickBot="1">
      <c r="A249" s="601"/>
      <c r="B249" s="472"/>
      <c r="C249" s="135">
        <v>0</v>
      </c>
      <c r="D249" s="136">
        <v>0</v>
      </c>
      <c r="E249" s="136">
        <v>0</v>
      </c>
      <c r="F249" s="538">
        <v>0</v>
      </c>
      <c r="G249" s="534">
        <f t="shared" si="9"/>
        <v>0</v>
      </c>
      <c r="H249" s="537">
        <v>0</v>
      </c>
      <c r="J249" s="437"/>
      <c r="K249" s="437"/>
    </row>
    <row r="250" spans="1:11" ht="15.75" hidden="1" thickBot="1">
      <c r="A250" s="601"/>
      <c r="B250" s="472"/>
      <c r="C250" s="135">
        <v>0</v>
      </c>
      <c r="D250" s="136">
        <v>0</v>
      </c>
      <c r="E250" s="136">
        <v>0</v>
      </c>
      <c r="F250" s="538">
        <v>0</v>
      </c>
      <c r="G250" s="534">
        <f t="shared" si="9"/>
        <v>0</v>
      </c>
      <c r="H250" s="537">
        <v>0</v>
      </c>
      <c r="J250" s="437"/>
      <c r="K250" s="437"/>
    </row>
    <row r="251" spans="1:11" ht="15.75" hidden="1" thickBot="1">
      <c r="A251" s="601"/>
      <c r="B251" s="472"/>
      <c r="C251" s="135">
        <v>0</v>
      </c>
      <c r="D251" s="136">
        <v>0</v>
      </c>
      <c r="E251" s="136">
        <v>0</v>
      </c>
      <c r="F251" s="538">
        <v>0</v>
      </c>
      <c r="G251" s="534">
        <f t="shared" si="9"/>
        <v>0</v>
      </c>
      <c r="H251" s="537">
        <v>0</v>
      </c>
      <c r="J251" s="437"/>
      <c r="K251" s="437"/>
    </row>
    <row r="252" spans="1:11" ht="15.75" hidden="1" thickBot="1">
      <c r="A252" s="601"/>
      <c r="B252" s="472"/>
      <c r="C252" s="135">
        <v>0</v>
      </c>
      <c r="D252" s="136">
        <v>0</v>
      </c>
      <c r="E252" s="136">
        <v>0</v>
      </c>
      <c r="F252" s="538">
        <v>0</v>
      </c>
      <c r="G252" s="534">
        <f t="shared" si="9"/>
        <v>0</v>
      </c>
      <c r="H252" s="537">
        <v>0</v>
      </c>
      <c r="J252" s="437"/>
      <c r="K252" s="437"/>
    </row>
    <row r="253" spans="1:11" ht="15.75" hidden="1" thickBot="1">
      <c r="A253" s="601"/>
      <c r="B253" s="472"/>
      <c r="C253" s="135">
        <v>0</v>
      </c>
      <c r="D253" s="136">
        <v>0</v>
      </c>
      <c r="E253" s="136">
        <v>0</v>
      </c>
      <c r="F253" s="538">
        <v>0</v>
      </c>
      <c r="G253" s="534">
        <f t="shared" si="9"/>
        <v>0</v>
      </c>
      <c r="H253" s="537">
        <v>0</v>
      </c>
      <c r="J253" s="437"/>
      <c r="K253" s="437"/>
    </row>
    <row r="254" spans="1:11" ht="15.75" hidden="1" thickBot="1">
      <c r="A254" s="601"/>
      <c r="B254" s="472"/>
      <c r="C254" s="135">
        <v>0</v>
      </c>
      <c r="D254" s="136">
        <v>0</v>
      </c>
      <c r="E254" s="136">
        <v>0</v>
      </c>
      <c r="F254" s="538">
        <v>0</v>
      </c>
      <c r="G254" s="534">
        <f t="shared" si="9"/>
        <v>0</v>
      </c>
      <c r="H254" s="537">
        <v>0</v>
      </c>
      <c r="J254" s="437"/>
      <c r="K254" s="437"/>
    </row>
    <row r="255" spans="1:11" ht="15.75" hidden="1" thickBot="1">
      <c r="A255" s="601"/>
      <c r="B255" s="472"/>
      <c r="C255" s="135">
        <v>0</v>
      </c>
      <c r="D255" s="136">
        <v>0</v>
      </c>
      <c r="E255" s="136">
        <v>0</v>
      </c>
      <c r="F255" s="538">
        <v>0</v>
      </c>
      <c r="G255" s="534">
        <f t="shared" si="9"/>
        <v>0</v>
      </c>
      <c r="H255" s="537">
        <v>0</v>
      </c>
      <c r="J255" s="437"/>
      <c r="K255" s="437"/>
    </row>
    <row r="256" spans="1:11" ht="15.75" hidden="1" thickBot="1">
      <c r="A256" s="601"/>
      <c r="B256" s="472"/>
      <c r="C256" s="135">
        <v>0</v>
      </c>
      <c r="D256" s="136">
        <v>0</v>
      </c>
      <c r="E256" s="136">
        <v>0</v>
      </c>
      <c r="F256" s="538">
        <v>0</v>
      </c>
      <c r="G256" s="534">
        <f t="shared" si="9"/>
        <v>0</v>
      </c>
      <c r="H256" s="537">
        <v>0</v>
      </c>
      <c r="J256" s="437"/>
      <c r="K256" s="437"/>
    </row>
    <row r="257" spans="1:11" ht="15.75" hidden="1" thickBot="1">
      <c r="A257" s="601"/>
      <c r="B257" s="472"/>
      <c r="C257" s="135">
        <v>0</v>
      </c>
      <c r="D257" s="136">
        <v>0</v>
      </c>
      <c r="E257" s="136">
        <v>0</v>
      </c>
      <c r="F257" s="538">
        <v>0</v>
      </c>
      <c r="G257" s="534">
        <f t="shared" si="9"/>
        <v>0</v>
      </c>
      <c r="H257" s="537">
        <v>0</v>
      </c>
      <c r="J257" s="437"/>
      <c r="K257" s="437"/>
    </row>
    <row r="258" spans="1:11" ht="15.75" hidden="1" thickBot="1">
      <c r="A258" s="601"/>
      <c r="B258" s="472"/>
      <c r="C258" s="135">
        <v>0</v>
      </c>
      <c r="D258" s="136">
        <v>0</v>
      </c>
      <c r="E258" s="136">
        <v>0</v>
      </c>
      <c r="F258" s="538">
        <v>0</v>
      </c>
      <c r="G258" s="534">
        <f t="shared" si="9"/>
        <v>0</v>
      </c>
      <c r="H258" s="537">
        <v>0</v>
      </c>
      <c r="J258" s="437"/>
      <c r="K258" s="437"/>
    </row>
    <row r="259" spans="1:11" ht="15.75" hidden="1" thickBot="1">
      <c r="A259" s="601"/>
      <c r="B259" s="472"/>
      <c r="C259" s="135">
        <v>0</v>
      </c>
      <c r="D259" s="136">
        <v>0</v>
      </c>
      <c r="E259" s="136">
        <v>0</v>
      </c>
      <c r="F259" s="538">
        <v>0</v>
      </c>
      <c r="G259" s="534">
        <f t="shared" si="9"/>
        <v>0</v>
      </c>
      <c r="H259" s="537">
        <v>0</v>
      </c>
      <c r="J259" s="437"/>
      <c r="K259" s="437"/>
    </row>
    <row r="260" spans="1:11" ht="15.75" hidden="1" thickBot="1">
      <c r="A260" s="601"/>
      <c r="B260" s="472"/>
      <c r="C260" s="135">
        <v>0</v>
      </c>
      <c r="D260" s="136">
        <v>0</v>
      </c>
      <c r="E260" s="136">
        <v>0</v>
      </c>
      <c r="F260" s="538">
        <v>0</v>
      </c>
      <c r="G260" s="534">
        <f t="shared" si="9"/>
        <v>0</v>
      </c>
      <c r="H260" s="537">
        <v>0</v>
      </c>
      <c r="J260" s="437"/>
      <c r="K260" s="437"/>
    </row>
    <row r="261" spans="1:11" ht="15.75" hidden="1" thickBot="1">
      <c r="A261" s="601"/>
      <c r="B261" s="472"/>
      <c r="C261" s="135">
        <v>0</v>
      </c>
      <c r="D261" s="136">
        <v>0</v>
      </c>
      <c r="E261" s="136">
        <v>0</v>
      </c>
      <c r="F261" s="538">
        <v>0</v>
      </c>
      <c r="G261" s="534">
        <f t="shared" si="9"/>
        <v>0</v>
      </c>
      <c r="H261" s="537">
        <v>0</v>
      </c>
      <c r="J261" s="437"/>
      <c r="K261" s="437"/>
    </row>
    <row r="262" spans="1:11" ht="15.75" hidden="1" thickBot="1">
      <c r="A262" s="601"/>
      <c r="B262" s="472"/>
      <c r="C262" s="135">
        <v>0</v>
      </c>
      <c r="D262" s="136">
        <v>0</v>
      </c>
      <c r="E262" s="136">
        <v>0</v>
      </c>
      <c r="F262" s="538">
        <v>0</v>
      </c>
      <c r="G262" s="534">
        <f t="shared" si="9"/>
        <v>0</v>
      </c>
      <c r="H262" s="537">
        <v>0</v>
      </c>
      <c r="J262" s="437"/>
      <c r="K262" s="437"/>
    </row>
    <row r="263" spans="1:11" ht="15.75" hidden="1" thickBot="1">
      <c r="A263" s="601"/>
      <c r="B263" s="472"/>
      <c r="C263" s="135">
        <v>0</v>
      </c>
      <c r="D263" s="136">
        <v>0</v>
      </c>
      <c r="E263" s="136">
        <v>0</v>
      </c>
      <c r="F263" s="538">
        <v>0</v>
      </c>
      <c r="G263" s="534">
        <f t="shared" si="9"/>
        <v>0</v>
      </c>
      <c r="H263" s="537">
        <v>0</v>
      </c>
      <c r="J263" s="437"/>
      <c r="K263" s="437"/>
    </row>
    <row r="264" spans="1:11" ht="15.75" hidden="1" thickBot="1">
      <c r="A264" s="601"/>
      <c r="B264" s="472"/>
      <c r="C264" s="135">
        <v>0</v>
      </c>
      <c r="D264" s="136">
        <v>0</v>
      </c>
      <c r="E264" s="136">
        <v>0</v>
      </c>
      <c r="F264" s="538">
        <v>0</v>
      </c>
      <c r="G264" s="534">
        <f t="shared" si="9"/>
        <v>0</v>
      </c>
      <c r="H264" s="537">
        <v>0</v>
      </c>
      <c r="J264" s="437"/>
      <c r="K264" s="437"/>
    </row>
    <row r="265" spans="1:11" ht="15.75" hidden="1" thickBot="1">
      <c r="A265" s="601"/>
      <c r="B265" s="472"/>
      <c r="C265" s="135">
        <v>0</v>
      </c>
      <c r="D265" s="136">
        <v>0</v>
      </c>
      <c r="E265" s="136">
        <v>0</v>
      </c>
      <c r="F265" s="538">
        <v>0</v>
      </c>
      <c r="G265" s="534">
        <f t="shared" si="9"/>
        <v>0</v>
      </c>
      <c r="H265" s="537">
        <v>0</v>
      </c>
      <c r="J265" s="437"/>
      <c r="K265" s="437"/>
    </row>
    <row r="266" spans="1:11" ht="15.75" hidden="1" thickBot="1">
      <c r="A266" s="601"/>
      <c r="B266" s="472"/>
      <c r="C266" s="135">
        <v>0</v>
      </c>
      <c r="D266" s="136">
        <v>0</v>
      </c>
      <c r="E266" s="136">
        <v>0</v>
      </c>
      <c r="F266" s="538">
        <v>0</v>
      </c>
      <c r="G266" s="534">
        <f t="shared" si="9"/>
        <v>0</v>
      </c>
      <c r="H266" s="537">
        <v>0</v>
      </c>
      <c r="J266" s="437"/>
      <c r="K266" s="437"/>
    </row>
    <row r="267" spans="1:11" ht="15.75" hidden="1" thickBot="1">
      <c r="A267" s="601"/>
      <c r="B267" s="472"/>
      <c r="C267" s="135">
        <v>0</v>
      </c>
      <c r="D267" s="136">
        <v>0</v>
      </c>
      <c r="E267" s="136">
        <v>0</v>
      </c>
      <c r="F267" s="538">
        <v>0</v>
      </c>
      <c r="G267" s="534">
        <f t="shared" si="9"/>
        <v>0</v>
      </c>
      <c r="H267" s="537">
        <v>0</v>
      </c>
      <c r="J267" s="437"/>
      <c r="K267" s="437"/>
    </row>
    <row r="268" spans="1:11" ht="15.75" hidden="1" thickBot="1">
      <c r="A268" s="601"/>
      <c r="B268" s="472"/>
      <c r="C268" s="135">
        <v>0</v>
      </c>
      <c r="D268" s="136">
        <v>0</v>
      </c>
      <c r="E268" s="136">
        <v>0</v>
      </c>
      <c r="F268" s="538">
        <v>0</v>
      </c>
      <c r="G268" s="534">
        <f t="shared" si="9"/>
        <v>0</v>
      </c>
      <c r="H268" s="537">
        <v>0</v>
      </c>
      <c r="J268" s="437"/>
      <c r="K268" s="437"/>
    </row>
    <row r="269" spans="1:11" ht="15.75" hidden="1" thickBot="1">
      <c r="A269" s="601"/>
      <c r="B269" s="472"/>
      <c r="C269" s="135">
        <v>0</v>
      </c>
      <c r="D269" s="136">
        <v>0</v>
      </c>
      <c r="E269" s="136">
        <v>0</v>
      </c>
      <c r="F269" s="538">
        <v>0</v>
      </c>
      <c r="G269" s="534">
        <f t="shared" si="9"/>
        <v>0</v>
      </c>
      <c r="H269" s="537">
        <v>0</v>
      </c>
      <c r="J269" s="437"/>
      <c r="K269" s="437"/>
    </row>
    <row r="270" spans="1:11" ht="15.75" hidden="1" thickBot="1">
      <c r="A270" s="601"/>
      <c r="B270" s="472"/>
      <c r="C270" s="135">
        <v>0</v>
      </c>
      <c r="D270" s="136">
        <v>0</v>
      </c>
      <c r="E270" s="136">
        <v>0</v>
      </c>
      <c r="F270" s="538">
        <v>0</v>
      </c>
      <c r="G270" s="534">
        <f t="shared" si="9"/>
        <v>0</v>
      </c>
      <c r="H270" s="537">
        <v>0</v>
      </c>
      <c r="J270" s="437"/>
      <c r="K270" s="437"/>
    </row>
    <row r="271" spans="1:11" ht="15.75" hidden="1" thickBot="1">
      <c r="A271" s="601"/>
      <c r="B271" s="472"/>
      <c r="C271" s="135">
        <v>0</v>
      </c>
      <c r="D271" s="136">
        <v>0</v>
      </c>
      <c r="E271" s="136">
        <v>0</v>
      </c>
      <c r="F271" s="538">
        <v>0</v>
      </c>
      <c r="G271" s="534">
        <f t="shared" si="9"/>
        <v>0</v>
      </c>
      <c r="H271" s="537">
        <v>0</v>
      </c>
      <c r="J271" s="437"/>
      <c r="K271" s="437"/>
    </row>
    <row r="272" spans="1:11" ht="15.75" hidden="1" thickBot="1">
      <c r="A272" s="601"/>
      <c r="B272" s="472"/>
      <c r="C272" s="135">
        <v>0</v>
      </c>
      <c r="D272" s="136">
        <v>0</v>
      </c>
      <c r="E272" s="136">
        <v>0</v>
      </c>
      <c r="F272" s="538">
        <v>0</v>
      </c>
      <c r="G272" s="534">
        <f t="shared" si="9"/>
        <v>0</v>
      </c>
      <c r="H272" s="537">
        <v>0</v>
      </c>
      <c r="J272" s="437"/>
      <c r="K272" s="437"/>
    </row>
    <row r="273" spans="1:11" ht="15.75" hidden="1" thickBot="1">
      <c r="A273" s="601"/>
      <c r="B273" s="472"/>
      <c r="C273" s="135">
        <v>0</v>
      </c>
      <c r="D273" s="136">
        <v>0</v>
      </c>
      <c r="E273" s="136">
        <v>0</v>
      </c>
      <c r="F273" s="538">
        <v>0</v>
      </c>
      <c r="G273" s="534">
        <f t="shared" si="9"/>
        <v>0</v>
      </c>
      <c r="H273" s="537">
        <v>0</v>
      </c>
      <c r="J273" s="437"/>
      <c r="K273" s="437"/>
    </row>
    <row r="274" spans="1:11" ht="15.75" hidden="1" thickBot="1">
      <c r="A274" s="601"/>
      <c r="B274" s="472"/>
      <c r="C274" s="135">
        <v>0</v>
      </c>
      <c r="D274" s="136">
        <v>0</v>
      </c>
      <c r="E274" s="136">
        <v>0</v>
      </c>
      <c r="F274" s="538">
        <v>0</v>
      </c>
      <c r="G274" s="534">
        <f t="shared" si="9"/>
        <v>0</v>
      </c>
      <c r="H274" s="537">
        <v>0</v>
      </c>
      <c r="J274" s="437"/>
      <c r="K274" s="437"/>
    </row>
    <row r="275" spans="1:11" ht="15.75" hidden="1" thickBot="1">
      <c r="A275" s="601"/>
      <c r="B275" s="472"/>
      <c r="C275" s="135">
        <v>0</v>
      </c>
      <c r="D275" s="136">
        <v>0</v>
      </c>
      <c r="E275" s="136">
        <v>0</v>
      </c>
      <c r="F275" s="538">
        <v>0</v>
      </c>
      <c r="G275" s="534">
        <f t="shared" si="9"/>
        <v>0</v>
      </c>
      <c r="H275" s="537">
        <v>0</v>
      </c>
      <c r="J275" s="437"/>
      <c r="K275" s="437"/>
    </row>
    <row r="276" spans="1:11" ht="15.75" hidden="1" thickBot="1">
      <c r="A276" s="601"/>
      <c r="B276" s="472"/>
      <c r="C276" s="135">
        <v>0</v>
      </c>
      <c r="D276" s="136">
        <v>0</v>
      </c>
      <c r="E276" s="136">
        <v>0</v>
      </c>
      <c r="F276" s="538">
        <v>0</v>
      </c>
      <c r="G276" s="534">
        <f t="shared" si="9"/>
        <v>0</v>
      </c>
      <c r="H276" s="537">
        <v>0</v>
      </c>
      <c r="J276" s="437"/>
      <c r="K276" s="437"/>
    </row>
    <row r="277" spans="1:11" ht="15.75" hidden="1" thickBot="1">
      <c r="A277" s="601"/>
      <c r="B277" s="472"/>
      <c r="C277" s="135">
        <v>0</v>
      </c>
      <c r="D277" s="136">
        <v>0</v>
      </c>
      <c r="E277" s="136">
        <v>0</v>
      </c>
      <c r="F277" s="538">
        <v>0</v>
      </c>
      <c r="G277" s="534">
        <f t="shared" si="9"/>
        <v>0</v>
      </c>
      <c r="H277" s="537">
        <v>0</v>
      </c>
      <c r="J277" s="437"/>
      <c r="K277" s="437"/>
    </row>
    <row r="278" spans="1:11" ht="15.75" hidden="1" thickBot="1">
      <c r="A278" s="601"/>
      <c r="B278" s="472"/>
      <c r="C278" s="135">
        <v>0</v>
      </c>
      <c r="D278" s="136">
        <v>0</v>
      </c>
      <c r="E278" s="136">
        <v>0</v>
      </c>
      <c r="F278" s="538">
        <v>0</v>
      </c>
      <c r="G278" s="534">
        <f t="shared" ref="G278:G309" si="10">+C278+D278+E278+F278</f>
        <v>0</v>
      </c>
      <c r="H278" s="537">
        <v>0</v>
      </c>
      <c r="J278" s="437"/>
      <c r="K278" s="437"/>
    </row>
    <row r="279" spans="1:11" ht="15.75" hidden="1" thickBot="1">
      <c r="A279" s="601"/>
      <c r="B279" s="472"/>
      <c r="C279" s="135">
        <v>0</v>
      </c>
      <c r="D279" s="136">
        <v>0</v>
      </c>
      <c r="E279" s="136">
        <v>0</v>
      </c>
      <c r="F279" s="538">
        <v>0</v>
      </c>
      <c r="G279" s="534">
        <f t="shared" si="10"/>
        <v>0</v>
      </c>
      <c r="H279" s="537">
        <v>0</v>
      </c>
      <c r="J279" s="437"/>
      <c r="K279" s="437"/>
    </row>
    <row r="280" spans="1:11" ht="15.75" hidden="1" thickBot="1">
      <c r="A280" s="601"/>
      <c r="B280" s="472"/>
      <c r="C280" s="135">
        <v>0</v>
      </c>
      <c r="D280" s="136">
        <v>0</v>
      </c>
      <c r="E280" s="136">
        <v>0</v>
      </c>
      <c r="F280" s="538">
        <v>0</v>
      </c>
      <c r="G280" s="534">
        <f t="shared" si="10"/>
        <v>0</v>
      </c>
      <c r="H280" s="537">
        <v>0</v>
      </c>
      <c r="J280" s="437"/>
      <c r="K280" s="437"/>
    </row>
    <row r="281" spans="1:11" ht="15.75" hidden="1" thickBot="1">
      <c r="A281" s="601"/>
      <c r="B281" s="472"/>
      <c r="C281" s="135">
        <v>0</v>
      </c>
      <c r="D281" s="136">
        <v>0</v>
      </c>
      <c r="E281" s="136">
        <v>0</v>
      </c>
      <c r="F281" s="538">
        <v>0</v>
      </c>
      <c r="G281" s="534">
        <f t="shared" si="10"/>
        <v>0</v>
      </c>
      <c r="H281" s="537">
        <v>0</v>
      </c>
      <c r="J281" s="437"/>
      <c r="K281" s="437"/>
    </row>
    <row r="282" spans="1:11" ht="15.75" hidden="1" thickBot="1">
      <c r="A282" s="601"/>
      <c r="B282" s="472"/>
      <c r="C282" s="135">
        <v>0</v>
      </c>
      <c r="D282" s="136">
        <v>0</v>
      </c>
      <c r="E282" s="136">
        <v>0</v>
      </c>
      <c r="F282" s="538">
        <v>0</v>
      </c>
      <c r="G282" s="534">
        <f t="shared" si="10"/>
        <v>0</v>
      </c>
      <c r="H282" s="537">
        <v>0</v>
      </c>
      <c r="J282" s="437"/>
      <c r="K282" s="437"/>
    </row>
    <row r="283" spans="1:11" ht="15.75" hidden="1" thickBot="1">
      <c r="A283" s="601"/>
      <c r="B283" s="472"/>
      <c r="C283" s="135">
        <v>0</v>
      </c>
      <c r="D283" s="136">
        <v>0</v>
      </c>
      <c r="E283" s="136">
        <v>0</v>
      </c>
      <c r="F283" s="538">
        <v>0</v>
      </c>
      <c r="G283" s="534">
        <f t="shared" si="10"/>
        <v>0</v>
      </c>
      <c r="H283" s="537">
        <v>0</v>
      </c>
      <c r="J283" s="437"/>
      <c r="K283" s="437"/>
    </row>
    <row r="284" spans="1:11" ht="15.75" hidden="1" thickBot="1">
      <c r="A284" s="601"/>
      <c r="B284" s="472"/>
      <c r="C284" s="135">
        <v>0</v>
      </c>
      <c r="D284" s="136">
        <v>0</v>
      </c>
      <c r="E284" s="136">
        <v>0</v>
      </c>
      <c r="F284" s="538">
        <v>0</v>
      </c>
      <c r="G284" s="534">
        <f t="shared" si="10"/>
        <v>0</v>
      </c>
      <c r="H284" s="537">
        <v>0</v>
      </c>
      <c r="J284" s="437"/>
      <c r="K284" s="437"/>
    </row>
    <row r="285" spans="1:11" ht="15.75" hidden="1" thickBot="1">
      <c r="A285" s="601"/>
      <c r="B285" s="472"/>
      <c r="C285" s="135">
        <v>0</v>
      </c>
      <c r="D285" s="136">
        <v>0</v>
      </c>
      <c r="E285" s="136">
        <v>0</v>
      </c>
      <c r="F285" s="538">
        <v>0</v>
      </c>
      <c r="G285" s="534">
        <f t="shared" si="10"/>
        <v>0</v>
      </c>
      <c r="H285" s="537">
        <v>0</v>
      </c>
      <c r="J285" s="437"/>
      <c r="K285" s="437"/>
    </row>
    <row r="286" spans="1:11" ht="15.75" hidden="1" thickBot="1">
      <c r="A286" s="601"/>
      <c r="B286" s="472"/>
      <c r="C286" s="135">
        <v>0</v>
      </c>
      <c r="D286" s="136">
        <v>0</v>
      </c>
      <c r="E286" s="136">
        <v>0</v>
      </c>
      <c r="F286" s="538">
        <v>0</v>
      </c>
      <c r="G286" s="534">
        <f t="shared" si="10"/>
        <v>0</v>
      </c>
      <c r="H286" s="537">
        <v>0</v>
      </c>
      <c r="J286" s="437"/>
      <c r="K286" s="437"/>
    </row>
    <row r="287" spans="1:11" ht="15.75" hidden="1" thickBot="1">
      <c r="A287" s="601"/>
      <c r="B287" s="472"/>
      <c r="C287" s="135">
        <v>0</v>
      </c>
      <c r="D287" s="136">
        <v>0</v>
      </c>
      <c r="E287" s="136">
        <v>0</v>
      </c>
      <c r="F287" s="538">
        <v>0</v>
      </c>
      <c r="G287" s="534">
        <f t="shared" si="10"/>
        <v>0</v>
      </c>
      <c r="H287" s="537">
        <v>0</v>
      </c>
      <c r="J287" s="437"/>
      <c r="K287" s="437"/>
    </row>
    <row r="288" spans="1:11" ht="15.75" hidden="1" thickBot="1">
      <c r="A288" s="601"/>
      <c r="B288" s="472"/>
      <c r="C288" s="135">
        <v>0</v>
      </c>
      <c r="D288" s="136">
        <v>0</v>
      </c>
      <c r="E288" s="136">
        <v>0</v>
      </c>
      <c r="F288" s="538">
        <v>0</v>
      </c>
      <c r="G288" s="534">
        <f t="shared" si="10"/>
        <v>0</v>
      </c>
      <c r="H288" s="537">
        <v>0</v>
      </c>
      <c r="J288" s="437"/>
      <c r="K288" s="437"/>
    </row>
    <row r="289" spans="1:11" ht="15.75" hidden="1" thickBot="1">
      <c r="A289" s="601"/>
      <c r="B289" s="472"/>
      <c r="C289" s="135">
        <v>0</v>
      </c>
      <c r="D289" s="136">
        <v>0</v>
      </c>
      <c r="E289" s="136">
        <v>0</v>
      </c>
      <c r="F289" s="538">
        <v>0</v>
      </c>
      <c r="G289" s="534">
        <f t="shared" si="10"/>
        <v>0</v>
      </c>
      <c r="H289" s="537">
        <v>0</v>
      </c>
      <c r="J289" s="437"/>
      <c r="K289" s="437"/>
    </row>
    <row r="290" spans="1:11" ht="15.75" hidden="1" thickBot="1">
      <c r="A290" s="601"/>
      <c r="B290" s="472"/>
      <c r="C290" s="135">
        <v>0</v>
      </c>
      <c r="D290" s="136">
        <v>0</v>
      </c>
      <c r="E290" s="136">
        <v>0</v>
      </c>
      <c r="F290" s="538">
        <v>0</v>
      </c>
      <c r="G290" s="534">
        <f t="shared" si="10"/>
        <v>0</v>
      </c>
      <c r="H290" s="537">
        <v>0</v>
      </c>
      <c r="J290" s="437"/>
      <c r="K290" s="437"/>
    </row>
    <row r="291" spans="1:11" ht="15.75" hidden="1" thickBot="1">
      <c r="A291" s="601"/>
      <c r="B291" s="472"/>
      <c r="C291" s="135">
        <v>0</v>
      </c>
      <c r="D291" s="136">
        <v>0</v>
      </c>
      <c r="E291" s="136">
        <v>0</v>
      </c>
      <c r="F291" s="538">
        <v>0</v>
      </c>
      <c r="G291" s="534">
        <f t="shared" si="10"/>
        <v>0</v>
      </c>
      <c r="H291" s="537">
        <v>0</v>
      </c>
      <c r="J291" s="437"/>
      <c r="K291" s="437"/>
    </row>
    <row r="292" spans="1:11" ht="15.75" hidden="1" thickBot="1">
      <c r="A292" s="601"/>
      <c r="B292" s="472"/>
      <c r="C292" s="135">
        <v>0</v>
      </c>
      <c r="D292" s="136">
        <v>0</v>
      </c>
      <c r="E292" s="136">
        <v>0</v>
      </c>
      <c r="F292" s="538">
        <v>0</v>
      </c>
      <c r="G292" s="534">
        <f t="shared" si="10"/>
        <v>0</v>
      </c>
      <c r="H292" s="537">
        <v>0</v>
      </c>
      <c r="J292" s="437"/>
      <c r="K292" s="437"/>
    </row>
    <row r="293" spans="1:11" ht="15.75" hidden="1" thickBot="1">
      <c r="A293" s="601"/>
      <c r="B293" s="472"/>
      <c r="C293" s="135">
        <v>0</v>
      </c>
      <c r="D293" s="136">
        <v>0</v>
      </c>
      <c r="E293" s="136">
        <v>0</v>
      </c>
      <c r="F293" s="538">
        <v>0</v>
      </c>
      <c r="G293" s="534">
        <f t="shared" si="10"/>
        <v>0</v>
      </c>
      <c r="H293" s="537">
        <v>0</v>
      </c>
      <c r="J293" s="437"/>
      <c r="K293" s="437"/>
    </row>
    <row r="294" spans="1:11" ht="15.75" hidden="1" thickBot="1">
      <c r="A294" s="601"/>
      <c r="B294" s="472"/>
      <c r="C294" s="135">
        <v>0</v>
      </c>
      <c r="D294" s="136">
        <v>0</v>
      </c>
      <c r="E294" s="136">
        <v>0</v>
      </c>
      <c r="F294" s="538">
        <v>0</v>
      </c>
      <c r="G294" s="534">
        <f t="shared" si="10"/>
        <v>0</v>
      </c>
      <c r="H294" s="537">
        <v>0</v>
      </c>
      <c r="J294" s="437"/>
      <c r="K294" s="437"/>
    </row>
    <row r="295" spans="1:11" ht="15.75" hidden="1" thickBot="1">
      <c r="A295" s="601"/>
      <c r="B295" s="472"/>
      <c r="C295" s="135">
        <v>0</v>
      </c>
      <c r="D295" s="136">
        <v>0</v>
      </c>
      <c r="E295" s="136">
        <v>0</v>
      </c>
      <c r="F295" s="538">
        <v>0</v>
      </c>
      <c r="G295" s="534">
        <f t="shared" si="10"/>
        <v>0</v>
      </c>
      <c r="H295" s="537">
        <v>0</v>
      </c>
      <c r="J295" s="437"/>
      <c r="K295" s="437"/>
    </row>
    <row r="296" spans="1:11" ht="15.75" hidden="1" thickBot="1">
      <c r="A296" s="601"/>
      <c r="B296" s="472"/>
      <c r="C296" s="135">
        <v>0</v>
      </c>
      <c r="D296" s="136">
        <v>0</v>
      </c>
      <c r="E296" s="136">
        <v>0</v>
      </c>
      <c r="F296" s="538">
        <v>0</v>
      </c>
      <c r="G296" s="534">
        <f t="shared" si="10"/>
        <v>0</v>
      </c>
      <c r="H296" s="537">
        <v>0</v>
      </c>
      <c r="J296" s="437"/>
      <c r="K296" s="437"/>
    </row>
    <row r="297" spans="1:11" ht="15.75" hidden="1" thickBot="1">
      <c r="A297" s="601"/>
      <c r="B297" s="472"/>
      <c r="C297" s="135">
        <v>0</v>
      </c>
      <c r="D297" s="136">
        <v>0</v>
      </c>
      <c r="E297" s="136">
        <v>0</v>
      </c>
      <c r="F297" s="538">
        <v>0</v>
      </c>
      <c r="G297" s="534">
        <f t="shared" si="10"/>
        <v>0</v>
      </c>
      <c r="H297" s="537">
        <v>0</v>
      </c>
      <c r="J297" s="437"/>
      <c r="K297" s="437"/>
    </row>
    <row r="298" spans="1:11" ht="15.75" hidden="1" thickBot="1">
      <c r="A298" s="601"/>
      <c r="B298" s="472"/>
      <c r="C298" s="135">
        <v>0</v>
      </c>
      <c r="D298" s="136">
        <v>0</v>
      </c>
      <c r="E298" s="136">
        <v>0</v>
      </c>
      <c r="F298" s="538">
        <v>0</v>
      </c>
      <c r="G298" s="534">
        <f t="shared" si="10"/>
        <v>0</v>
      </c>
      <c r="H298" s="537">
        <v>0</v>
      </c>
      <c r="J298" s="437"/>
      <c r="K298" s="437"/>
    </row>
    <row r="299" spans="1:11" ht="15.75" hidden="1" thickBot="1">
      <c r="A299" s="601"/>
      <c r="B299" s="472"/>
      <c r="C299" s="135">
        <v>0</v>
      </c>
      <c r="D299" s="136">
        <v>0</v>
      </c>
      <c r="E299" s="136">
        <v>0</v>
      </c>
      <c r="F299" s="538">
        <v>0</v>
      </c>
      <c r="G299" s="534">
        <f t="shared" si="10"/>
        <v>0</v>
      </c>
      <c r="H299" s="537">
        <v>0</v>
      </c>
      <c r="J299" s="437"/>
      <c r="K299" s="437"/>
    </row>
    <row r="300" spans="1:11" ht="15.75" hidden="1" thickBot="1">
      <c r="A300" s="601"/>
      <c r="B300" s="472"/>
      <c r="C300" s="135">
        <v>0</v>
      </c>
      <c r="D300" s="136">
        <v>0</v>
      </c>
      <c r="E300" s="136">
        <v>0</v>
      </c>
      <c r="F300" s="538">
        <v>0</v>
      </c>
      <c r="G300" s="534">
        <f t="shared" si="10"/>
        <v>0</v>
      </c>
      <c r="H300" s="537">
        <v>0</v>
      </c>
      <c r="J300" s="437"/>
      <c r="K300" s="437"/>
    </row>
    <row r="301" spans="1:11" ht="15.75" hidden="1" thickBot="1">
      <c r="A301" s="601"/>
      <c r="B301" s="472"/>
      <c r="C301" s="135">
        <v>0</v>
      </c>
      <c r="D301" s="136">
        <v>0</v>
      </c>
      <c r="E301" s="136">
        <v>0</v>
      </c>
      <c r="F301" s="538">
        <v>0</v>
      </c>
      <c r="G301" s="534">
        <f t="shared" si="10"/>
        <v>0</v>
      </c>
      <c r="H301" s="537">
        <v>0</v>
      </c>
      <c r="J301" s="437"/>
      <c r="K301" s="437"/>
    </row>
    <row r="302" spans="1:11" ht="15.75" hidden="1" thickBot="1">
      <c r="A302" s="601"/>
      <c r="B302" s="472"/>
      <c r="C302" s="135">
        <v>0</v>
      </c>
      <c r="D302" s="136">
        <v>0</v>
      </c>
      <c r="E302" s="136">
        <v>0</v>
      </c>
      <c r="F302" s="538">
        <v>0</v>
      </c>
      <c r="G302" s="534">
        <f t="shared" si="10"/>
        <v>0</v>
      </c>
      <c r="H302" s="537">
        <v>0</v>
      </c>
      <c r="J302" s="437"/>
      <c r="K302" s="437"/>
    </row>
    <row r="303" spans="1:11" ht="15.75" hidden="1" thickBot="1">
      <c r="A303" s="601"/>
      <c r="B303" s="472"/>
      <c r="C303" s="135">
        <v>0</v>
      </c>
      <c r="D303" s="136">
        <v>0</v>
      </c>
      <c r="E303" s="136">
        <v>0</v>
      </c>
      <c r="F303" s="538">
        <v>0</v>
      </c>
      <c r="G303" s="534">
        <f t="shared" si="10"/>
        <v>0</v>
      </c>
      <c r="H303" s="537">
        <v>0</v>
      </c>
      <c r="J303" s="437"/>
      <c r="K303" s="437"/>
    </row>
    <row r="304" spans="1:11" ht="15.75" hidden="1" thickBot="1">
      <c r="A304" s="601"/>
      <c r="B304" s="472"/>
      <c r="C304" s="135">
        <v>0</v>
      </c>
      <c r="D304" s="136">
        <v>0</v>
      </c>
      <c r="E304" s="136">
        <v>0</v>
      </c>
      <c r="F304" s="538">
        <v>0</v>
      </c>
      <c r="G304" s="534">
        <f t="shared" si="10"/>
        <v>0</v>
      </c>
      <c r="H304" s="537">
        <v>0</v>
      </c>
      <c r="J304" s="437"/>
      <c r="K304" s="437"/>
    </row>
    <row r="305" spans="1:11" ht="15.75" hidden="1" thickBot="1">
      <c r="A305" s="601"/>
      <c r="B305" s="472"/>
      <c r="C305" s="135">
        <v>0</v>
      </c>
      <c r="D305" s="136">
        <v>0</v>
      </c>
      <c r="E305" s="136">
        <v>0</v>
      </c>
      <c r="F305" s="538">
        <v>0</v>
      </c>
      <c r="G305" s="534">
        <f t="shared" si="10"/>
        <v>0</v>
      </c>
      <c r="H305" s="537">
        <v>0</v>
      </c>
      <c r="J305" s="437"/>
      <c r="K305" s="437"/>
    </row>
    <row r="306" spans="1:11" ht="15.75" hidden="1" thickBot="1">
      <c r="A306" s="601"/>
      <c r="B306" s="472"/>
      <c r="C306" s="135">
        <v>0</v>
      </c>
      <c r="D306" s="136">
        <v>0</v>
      </c>
      <c r="E306" s="136">
        <v>0</v>
      </c>
      <c r="F306" s="538">
        <v>0</v>
      </c>
      <c r="G306" s="534">
        <f t="shared" si="10"/>
        <v>0</v>
      </c>
      <c r="H306" s="537">
        <v>0</v>
      </c>
      <c r="J306" s="437"/>
      <c r="K306" s="437"/>
    </row>
    <row r="307" spans="1:11" ht="15.75" hidden="1" thickBot="1">
      <c r="A307" s="601"/>
      <c r="B307" s="472"/>
      <c r="C307" s="135">
        <v>0</v>
      </c>
      <c r="D307" s="136">
        <v>0</v>
      </c>
      <c r="E307" s="136">
        <v>0</v>
      </c>
      <c r="F307" s="538">
        <v>0</v>
      </c>
      <c r="G307" s="534">
        <f t="shared" si="10"/>
        <v>0</v>
      </c>
      <c r="H307" s="537">
        <v>0</v>
      </c>
      <c r="J307" s="437"/>
      <c r="K307" s="437"/>
    </row>
    <row r="308" spans="1:11" ht="15.75" hidden="1" thickBot="1">
      <c r="A308" s="601"/>
      <c r="B308" s="472"/>
      <c r="C308" s="135">
        <v>0</v>
      </c>
      <c r="D308" s="136">
        <v>0</v>
      </c>
      <c r="E308" s="136">
        <v>0</v>
      </c>
      <c r="F308" s="538">
        <v>0</v>
      </c>
      <c r="G308" s="534">
        <f t="shared" si="10"/>
        <v>0</v>
      </c>
      <c r="H308" s="537">
        <v>0</v>
      </c>
      <c r="J308" s="437"/>
      <c r="K308" s="437"/>
    </row>
    <row r="309" spans="1:11" ht="15.75" hidden="1" thickBot="1">
      <c r="A309" s="601"/>
      <c r="B309" s="472"/>
      <c r="C309" s="135">
        <v>0</v>
      </c>
      <c r="D309" s="136">
        <v>0</v>
      </c>
      <c r="E309" s="136">
        <v>0</v>
      </c>
      <c r="F309" s="538">
        <v>0</v>
      </c>
      <c r="G309" s="534">
        <f t="shared" si="10"/>
        <v>0</v>
      </c>
      <c r="H309" s="537">
        <v>0</v>
      </c>
      <c r="J309" s="437"/>
      <c r="K309" s="437"/>
    </row>
    <row r="310" spans="1:11" ht="15.75" hidden="1" thickBot="1">
      <c r="A310" s="601"/>
      <c r="B310" s="472"/>
      <c r="C310" s="135">
        <v>0</v>
      </c>
      <c r="D310" s="136">
        <v>0</v>
      </c>
      <c r="E310" s="136">
        <v>0</v>
      </c>
      <c r="F310" s="538">
        <v>0</v>
      </c>
      <c r="G310" s="534">
        <f>+C310+D310+E310+F310</f>
        <v>0</v>
      </c>
      <c r="H310" s="537">
        <v>0</v>
      </c>
      <c r="J310" s="437"/>
      <c r="K310" s="437"/>
    </row>
    <row r="311" spans="1:11" ht="15.75" hidden="1" thickBot="1">
      <c r="A311" s="601"/>
      <c r="B311" s="472"/>
      <c r="C311" s="135">
        <v>0</v>
      </c>
      <c r="D311" s="136">
        <v>0</v>
      </c>
      <c r="E311" s="136">
        <v>0</v>
      </c>
      <c r="F311" s="538">
        <v>0</v>
      </c>
      <c r="G311" s="534">
        <f>+C311+D311+E311+F311</f>
        <v>0</v>
      </c>
      <c r="H311" s="537">
        <v>0</v>
      </c>
      <c r="J311" s="437"/>
      <c r="K311" s="437"/>
    </row>
    <row r="312" spans="1:11" ht="15.75" hidden="1" thickBot="1">
      <c r="A312" s="601"/>
      <c r="B312" s="472"/>
      <c r="C312" s="135">
        <v>0</v>
      </c>
      <c r="D312" s="136">
        <v>0</v>
      </c>
      <c r="E312" s="136">
        <v>0</v>
      </c>
      <c r="F312" s="538">
        <v>0</v>
      </c>
      <c r="G312" s="534">
        <f>+C312+D312+E312+F312</f>
        <v>0</v>
      </c>
      <c r="H312" s="537">
        <v>0</v>
      </c>
      <c r="J312" s="437"/>
      <c r="K312" s="437"/>
    </row>
    <row r="313" spans="1:11" ht="15.75" hidden="1" thickBot="1">
      <c r="A313" s="601"/>
      <c r="B313" s="472"/>
      <c r="C313" s="135">
        <v>0</v>
      </c>
      <c r="D313" s="136">
        <v>0</v>
      </c>
      <c r="E313" s="136">
        <v>0</v>
      </c>
      <c r="F313" s="538">
        <v>0</v>
      </c>
      <c r="G313" s="534">
        <f>+C313+D313+E313+F313</f>
        <v>0</v>
      </c>
      <c r="H313" s="537">
        <v>0</v>
      </c>
      <c r="J313" s="437"/>
      <c r="K313" s="437"/>
    </row>
    <row r="314" spans="1:11" ht="16.5" thickTop="1" thickBot="1">
      <c r="A314" s="596"/>
      <c r="B314" s="595" t="s">
        <v>549</v>
      </c>
      <c r="C314" s="450">
        <f t="shared" ref="C314:H314" si="11">SUM(C214:C313)</f>
        <v>0</v>
      </c>
      <c r="D314" s="447">
        <f t="shared" si="11"/>
        <v>0</v>
      </c>
      <c r="E314" s="447">
        <f t="shared" si="11"/>
        <v>0</v>
      </c>
      <c r="F314" s="446">
        <f t="shared" si="11"/>
        <v>0</v>
      </c>
      <c r="G314" s="448">
        <f t="shared" si="11"/>
        <v>0</v>
      </c>
      <c r="H314" s="445">
        <f t="shared" si="11"/>
        <v>0</v>
      </c>
      <c r="J314" s="437"/>
      <c r="K314" s="437"/>
    </row>
    <row r="315" spans="1:11" ht="15.75" thickTop="1">
      <c r="A315" s="603"/>
      <c r="B315" s="602" t="s">
        <v>548</v>
      </c>
      <c r="C315" s="532"/>
      <c r="D315" s="542"/>
      <c r="E315" s="542"/>
      <c r="F315" s="545"/>
      <c r="G315" s="544"/>
      <c r="H315" s="543"/>
      <c r="J315" s="437"/>
      <c r="K315" s="437"/>
    </row>
    <row r="316" spans="1:11">
      <c r="A316" s="601"/>
      <c r="B316" s="604"/>
      <c r="C316" s="135">
        <v>0</v>
      </c>
      <c r="D316" s="136">
        <v>0</v>
      </c>
      <c r="E316" s="136">
        <v>0</v>
      </c>
      <c r="F316" s="538">
        <v>0</v>
      </c>
      <c r="G316" s="534">
        <f t="shared" ref="G316:G347" si="12">+C316+D316+E316+F316</f>
        <v>0</v>
      </c>
      <c r="H316" s="537">
        <v>0</v>
      </c>
      <c r="J316" s="437"/>
      <c r="K316" s="437"/>
    </row>
    <row r="317" spans="1:11">
      <c r="A317" s="601"/>
      <c r="B317" s="604"/>
      <c r="C317" s="135">
        <v>0</v>
      </c>
      <c r="D317" s="136">
        <v>0</v>
      </c>
      <c r="E317" s="136">
        <v>0</v>
      </c>
      <c r="F317" s="538">
        <v>0</v>
      </c>
      <c r="G317" s="534">
        <f t="shared" si="12"/>
        <v>0</v>
      </c>
      <c r="H317" s="537">
        <v>0</v>
      </c>
      <c r="J317" s="437"/>
      <c r="K317" s="437"/>
    </row>
    <row r="318" spans="1:11" ht="15" customHeight="1" thickBot="1">
      <c r="A318" s="601"/>
      <c r="B318" s="604"/>
      <c r="C318" s="135">
        <v>0</v>
      </c>
      <c r="D318" s="136">
        <v>0</v>
      </c>
      <c r="E318" s="136">
        <v>0</v>
      </c>
      <c r="F318" s="538">
        <v>0</v>
      </c>
      <c r="G318" s="534">
        <f t="shared" si="12"/>
        <v>0</v>
      </c>
      <c r="H318" s="537">
        <v>0</v>
      </c>
      <c r="J318" s="437"/>
      <c r="K318" s="437"/>
    </row>
    <row r="319" spans="1:11" ht="15" hidden="1" customHeight="1">
      <c r="A319" s="601"/>
      <c r="B319" s="604"/>
      <c r="C319" s="135">
        <v>0</v>
      </c>
      <c r="D319" s="136">
        <v>0</v>
      </c>
      <c r="E319" s="136">
        <v>0</v>
      </c>
      <c r="F319" s="538">
        <v>0</v>
      </c>
      <c r="G319" s="534">
        <f t="shared" si="12"/>
        <v>0</v>
      </c>
      <c r="H319" s="537">
        <v>0</v>
      </c>
      <c r="J319" s="437"/>
      <c r="K319" s="437"/>
    </row>
    <row r="320" spans="1:11" ht="15.75" hidden="1" thickBot="1">
      <c r="A320" s="601"/>
      <c r="B320" s="604"/>
      <c r="C320" s="135">
        <v>0</v>
      </c>
      <c r="D320" s="136">
        <v>0</v>
      </c>
      <c r="E320" s="136">
        <v>0</v>
      </c>
      <c r="F320" s="538">
        <v>0</v>
      </c>
      <c r="G320" s="534">
        <f t="shared" si="12"/>
        <v>0</v>
      </c>
      <c r="H320" s="537">
        <v>0</v>
      </c>
      <c r="J320" s="437"/>
      <c r="K320" s="437"/>
    </row>
    <row r="321" spans="1:11" ht="15.75" hidden="1" thickBot="1">
      <c r="A321" s="601"/>
      <c r="B321" s="604"/>
      <c r="C321" s="135">
        <v>0</v>
      </c>
      <c r="D321" s="136">
        <v>0</v>
      </c>
      <c r="E321" s="136">
        <v>0</v>
      </c>
      <c r="F321" s="538">
        <v>0</v>
      </c>
      <c r="G321" s="534">
        <f t="shared" si="12"/>
        <v>0</v>
      </c>
      <c r="H321" s="537">
        <v>0</v>
      </c>
      <c r="J321" s="437"/>
      <c r="K321" s="437"/>
    </row>
    <row r="322" spans="1:11" ht="15.75" hidden="1" thickBot="1">
      <c r="A322" s="601"/>
      <c r="B322" s="604"/>
      <c r="C322" s="135">
        <v>0</v>
      </c>
      <c r="D322" s="136">
        <v>0</v>
      </c>
      <c r="E322" s="136">
        <v>0</v>
      </c>
      <c r="F322" s="538">
        <v>0</v>
      </c>
      <c r="G322" s="534">
        <f t="shared" si="12"/>
        <v>0</v>
      </c>
      <c r="H322" s="537">
        <v>0</v>
      </c>
      <c r="J322" s="437"/>
      <c r="K322" s="437"/>
    </row>
    <row r="323" spans="1:11" ht="15.75" hidden="1" thickBot="1">
      <c r="A323" s="601"/>
      <c r="B323" s="604"/>
      <c r="C323" s="135">
        <v>0</v>
      </c>
      <c r="D323" s="136">
        <v>0</v>
      </c>
      <c r="E323" s="136">
        <v>0</v>
      </c>
      <c r="F323" s="538">
        <v>0</v>
      </c>
      <c r="G323" s="534">
        <f t="shared" si="12"/>
        <v>0</v>
      </c>
      <c r="H323" s="537">
        <v>0</v>
      </c>
      <c r="J323" s="437"/>
      <c r="K323" s="437"/>
    </row>
    <row r="324" spans="1:11" ht="15.75" hidden="1" thickBot="1">
      <c r="A324" s="601"/>
      <c r="B324" s="472"/>
      <c r="C324" s="135">
        <v>0</v>
      </c>
      <c r="D324" s="136">
        <v>0</v>
      </c>
      <c r="E324" s="136">
        <v>0</v>
      </c>
      <c r="F324" s="538">
        <v>0</v>
      </c>
      <c r="G324" s="534">
        <f t="shared" si="12"/>
        <v>0</v>
      </c>
      <c r="H324" s="537">
        <v>0</v>
      </c>
      <c r="J324" s="437"/>
      <c r="K324" s="437"/>
    </row>
    <row r="325" spans="1:11" ht="15.75" hidden="1" thickBot="1">
      <c r="A325" s="601"/>
      <c r="B325" s="472"/>
      <c r="C325" s="135">
        <v>0</v>
      </c>
      <c r="D325" s="136">
        <v>0</v>
      </c>
      <c r="E325" s="136">
        <v>0</v>
      </c>
      <c r="F325" s="538">
        <v>0</v>
      </c>
      <c r="G325" s="534">
        <f t="shared" si="12"/>
        <v>0</v>
      </c>
      <c r="H325" s="537">
        <v>0</v>
      </c>
      <c r="J325" s="437"/>
      <c r="K325" s="437"/>
    </row>
    <row r="326" spans="1:11" ht="15.75" hidden="1" thickBot="1">
      <c r="A326" s="601"/>
      <c r="B326" s="604"/>
      <c r="C326" s="135">
        <v>0</v>
      </c>
      <c r="D326" s="136">
        <v>0</v>
      </c>
      <c r="E326" s="136">
        <v>0</v>
      </c>
      <c r="F326" s="538">
        <v>0</v>
      </c>
      <c r="G326" s="534">
        <f t="shared" si="12"/>
        <v>0</v>
      </c>
      <c r="H326" s="537">
        <v>0</v>
      </c>
      <c r="J326" s="437"/>
      <c r="K326" s="437"/>
    </row>
    <row r="327" spans="1:11" ht="15.75" hidden="1" thickBot="1">
      <c r="A327" s="601"/>
      <c r="B327" s="604"/>
      <c r="C327" s="135">
        <v>0</v>
      </c>
      <c r="D327" s="136">
        <v>0</v>
      </c>
      <c r="E327" s="136">
        <v>0</v>
      </c>
      <c r="F327" s="538">
        <v>0</v>
      </c>
      <c r="G327" s="534">
        <f t="shared" si="12"/>
        <v>0</v>
      </c>
      <c r="H327" s="537">
        <v>0</v>
      </c>
      <c r="J327" s="437"/>
      <c r="K327" s="437"/>
    </row>
    <row r="328" spans="1:11" ht="15" hidden="1" customHeight="1">
      <c r="A328" s="601"/>
      <c r="B328" s="604"/>
      <c r="C328" s="135">
        <v>0</v>
      </c>
      <c r="D328" s="136">
        <v>0</v>
      </c>
      <c r="E328" s="136">
        <v>0</v>
      </c>
      <c r="F328" s="538">
        <v>0</v>
      </c>
      <c r="G328" s="534">
        <f t="shared" si="12"/>
        <v>0</v>
      </c>
      <c r="H328" s="537">
        <v>0</v>
      </c>
      <c r="J328" s="437"/>
      <c r="K328" s="437"/>
    </row>
    <row r="329" spans="1:11" ht="15" hidden="1" customHeight="1">
      <c r="A329" s="601"/>
      <c r="B329" s="604"/>
      <c r="C329" s="135">
        <v>0</v>
      </c>
      <c r="D329" s="136">
        <v>0</v>
      </c>
      <c r="E329" s="136">
        <v>0</v>
      </c>
      <c r="F329" s="538">
        <v>0</v>
      </c>
      <c r="G329" s="534">
        <f t="shared" si="12"/>
        <v>0</v>
      </c>
      <c r="H329" s="537">
        <v>0</v>
      </c>
      <c r="J329" s="437"/>
      <c r="K329" s="437"/>
    </row>
    <row r="330" spans="1:11" ht="15.75" hidden="1" thickBot="1">
      <c r="A330" s="601"/>
      <c r="B330" s="604"/>
      <c r="C330" s="135">
        <v>0</v>
      </c>
      <c r="D330" s="136">
        <v>0</v>
      </c>
      <c r="E330" s="136">
        <v>0</v>
      </c>
      <c r="F330" s="538">
        <v>0</v>
      </c>
      <c r="G330" s="534">
        <f t="shared" si="12"/>
        <v>0</v>
      </c>
      <c r="H330" s="537">
        <v>0</v>
      </c>
      <c r="J330" s="437"/>
      <c r="K330" s="437"/>
    </row>
    <row r="331" spans="1:11" ht="15.75" hidden="1" thickBot="1">
      <c r="A331" s="601"/>
      <c r="B331" s="604"/>
      <c r="C331" s="135">
        <v>0</v>
      </c>
      <c r="D331" s="136">
        <v>0</v>
      </c>
      <c r="E331" s="136">
        <v>0</v>
      </c>
      <c r="F331" s="538">
        <v>0</v>
      </c>
      <c r="G331" s="534">
        <f t="shared" si="12"/>
        <v>0</v>
      </c>
      <c r="H331" s="537">
        <v>0</v>
      </c>
      <c r="J331" s="437"/>
      <c r="K331" s="437"/>
    </row>
    <row r="332" spans="1:11" ht="15.75" hidden="1" thickBot="1">
      <c r="A332" s="601"/>
      <c r="B332" s="604"/>
      <c r="C332" s="135">
        <v>0</v>
      </c>
      <c r="D332" s="136">
        <v>0</v>
      </c>
      <c r="E332" s="136">
        <v>0</v>
      </c>
      <c r="F332" s="538">
        <v>0</v>
      </c>
      <c r="G332" s="534">
        <f t="shared" si="12"/>
        <v>0</v>
      </c>
      <c r="H332" s="537">
        <v>0</v>
      </c>
      <c r="J332" s="437"/>
      <c r="K332" s="437"/>
    </row>
    <row r="333" spans="1:11" ht="15.75" hidden="1" thickBot="1">
      <c r="A333" s="601"/>
      <c r="B333" s="604"/>
      <c r="C333" s="135">
        <v>0</v>
      </c>
      <c r="D333" s="136">
        <v>0</v>
      </c>
      <c r="E333" s="136">
        <v>0</v>
      </c>
      <c r="F333" s="538">
        <v>0</v>
      </c>
      <c r="G333" s="534">
        <f t="shared" si="12"/>
        <v>0</v>
      </c>
      <c r="H333" s="537">
        <v>0</v>
      </c>
      <c r="J333" s="437"/>
      <c r="K333" s="437"/>
    </row>
    <row r="334" spans="1:11" ht="15" hidden="1" customHeight="1">
      <c r="A334" s="601"/>
      <c r="B334" s="604"/>
      <c r="C334" s="135">
        <v>0</v>
      </c>
      <c r="D334" s="136">
        <v>0</v>
      </c>
      <c r="E334" s="136">
        <v>0</v>
      </c>
      <c r="F334" s="538">
        <v>0</v>
      </c>
      <c r="G334" s="534">
        <f t="shared" si="12"/>
        <v>0</v>
      </c>
      <c r="H334" s="537">
        <v>0</v>
      </c>
      <c r="J334" s="437"/>
      <c r="K334" s="437"/>
    </row>
    <row r="335" spans="1:11" ht="15" hidden="1" customHeight="1">
      <c r="A335" s="601"/>
      <c r="B335" s="604"/>
      <c r="C335" s="135">
        <v>0</v>
      </c>
      <c r="D335" s="136">
        <v>0</v>
      </c>
      <c r="E335" s="136">
        <v>0</v>
      </c>
      <c r="F335" s="538">
        <v>0</v>
      </c>
      <c r="G335" s="534">
        <f t="shared" si="12"/>
        <v>0</v>
      </c>
      <c r="H335" s="537">
        <v>0</v>
      </c>
      <c r="J335" s="437"/>
      <c r="K335" s="437"/>
    </row>
    <row r="336" spans="1:11" ht="15.75" hidden="1" thickBot="1">
      <c r="A336" s="601"/>
      <c r="B336" s="604"/>
      <c r="C336" s="135">
        <v>0</v>
      </c>
      <c r="D336" s="136">
        <v>0</v>
      </c>
      <c r="E336" s="136">
        <v>0</v>
      </c>
      <c r="F336" s="538">
        <v>0</v>
      </c>
      <c r="G336" s="534">
        <f t="shared" si="12"/>
        <v>0</v>
      </c>
      <c r="H336" s="537">
        <v>0</v>
      </c>
      <c r="J336" s="437"/>
      <c r="K336" s="437"/>
    </row>
    <row r="337" spans="1:11" ht="15.75" hidden="1" thickBot="1">
      <c r="A337" s="601"/>
      <c r="B337" s="604"/>
      <c r="C337" s="135">
        <v>0</v>
      </c>
      <c r="D337" s="136">
        <v>0</v>
      </c>
      <c r="E337" s="136">
        <v>0</v>
      </c>
      <c r="F337" s="538">
        <v>0</v>
      </c>
      <c r="G337" s="534">
        <f t="shared" si="12"/>
        <v>0</v>
      </c>
      <c r="H337" s="537">
        <v>0</v>
      </c>
      <c r="J337" s="437"/>
      <c r="K337" s="437"/>
    </row>
    <row r="338" spans="1:11" ht="15.75" hidden="1" thickBot="1">
      <c r="A338" s="601"/>
      <c r="B338" s="604"/>
      <c r="C338" s="135">
        <v>0</v>
      </c>
      <c r="D338" s="136">
        <v>0</v>
      </c>
      <c r="E338" s="136">
        <v>0</v>
      </c>
      <c r="F338" s="538">
        <v>0</v>
      </c>
      <c r="G338" s="534">
        <f t="shared" si="12"/>
        <v>0</v>
      </c>
      <c r="H338" s="537">
        <v>0</v>
      </c>
      <c r="J338" s="437"/>
      <c r="K338" s="437"/>
    </row>
    <row r="339" spans="1:11" ht="15.75" hidden="1" thickBot="1">
      <c r="A339" s="601"/>
      <c r="B339" s="604"/>
      <c r="C339" s="135">
        <v>0</v>
      </c>
      <c r="D339" s="136">
        <v>0</v>
      </c>
      <c r="E339" s="136">
        <v>0</v>
      </c>
      <c r="F339" s="538">
        <v>0</v>
      </c>
      <c r="G339" s="534">
        <f t="shared" si="12"/>
        <v>0</v>
      </c>
      <c r="H339" s="537">
        <v>0</v>
      </c>
      <c r="J339" s="437"/>
      <c r="K339" s="437"/>
    </row>
    <row r="340" spans="1:11" ht="15.75" hidden="1" thickBot="1">
      <c r="A340" s="601"/>
      <c r="B340" s="472"/>
      <c r="C340" s="135">
        <v>0</v>
      </c>
      <c r="D340" s="136">
        <v>0</v>
      </c>
      <c r="E340" s="136">
        <v>0</v>
      </c>
      <c r="F340" s="538">
        <v>0</v>
      </c>
      <c r="G340" s="534">
        <f t="shared" si="12"/>
        <v>0</v>
      </c>
      <c r="H340" s="537">
        <v>0</v>
      </c>
      <c r="J340" s="437"/>
      <c r="K340" s="437"/>
    </row>
    <row r="341" spans="1:11" ht="15.75" hidden="1" thickBot="1">
      <c r="A341" s="601"/>
      <c r="B341" s="472"/>
      <c r="C341" s="135">
        <v>0</v>
      </c>
      <c r="D341" s="136">
        <v>0</v>
      </c>
      <c r="E341" s="136">
        <v>0</v>
      </c>
      <c r="F341" s="538">
        <v>0</v>
      </c>
      <c r="G341" s="534">
        <f t="shared" si="12"/>
        <v>0</v>
      </c>
      <c r="H341" s="537">
        <v>0</v>
      </c>
      <c r="J341" s="437"/>
      <c r="K341" s="437"/>
    </row>
    <row r="342" spans="1:11" ht="15.75" hidden="1" thickBot="1">
      <c r="A342" s="601"/>
      <c r="B342" s="604"/>
      <c r="C342" s="135">
        <v>0</v>
      </c>
      <c r="D342" s="136">
        <v>0</v>
      </c>
      <c r="E342" s="136">
        <v>0</v>
      </c>
      <c r="F342" s="538">
        <v>0</v>
      </c>
      <c r="G342" s="534">
        <f t="shared" si="12"/>
        <v>0</v>
      </c>
      <c r="H342" s="537">
        <v>0</v>
      </c>
      <c r="J342" s="437"/>
      <c r="K342" s="437"/>
    </row>
    <row r="343" spans="1:11" ht="15.75" hidden="1" thickBot="1">
      <c r="A343" s="601"/>
      <c r="B343" s="604"/>
      <c r="C343" s="135">
        <v>0</v>
      </c>
      <c r="D343" s="136">
        <v>0</v>
      </c>
      <c r="E343" s="136">
        <v>0</v>
      </c>
      <c r="F343" s="538">
        <v>0</v>
      </c>
      <c r="G343" s="534">
        <f t="shared" si="12"/>
        <v>0</v>
      </c>
      <c r="H343" s="537">
        <v>0</v>
      </c>
      <c r="J343" s="437"/>
      <c r="K343" s="437"/>
    </row>
    <row r="344" spans="1:11" ht="15" hidden="1" customHeight="1">
      <c r="A344" s="601"/>
      <c r="B344" s="604"/>
      <c r="C344" s="135">
        <v>0</v>
      </c>
      <c r="D344" s="136">
        <v>0</v>
      </c>
      <c r="E344" s="136">
        <v>0</v>
      </c>
      <c r="F344" s="538">
        <v>0</v>
      </c>
      <c r="G344" s="534">
        <f t="shared" si="12"/>
        <v>0</v>
      </c>
      <c r="H344" s="537">
        <v>0</v>
      </c>
      <c r="J344" s="437"/>
      <c r="K344" s="437"/>
    </row>
    <row r="345" spans="1:11" ht="15" hidden="1" customHeight="1" thickBot="1">
      <c r="A345" s="601"/>
      <c r="B345" s="604"/>
      <c r="C345" s="135">
        <v>0</v>
      </c>
      <c r="D345" s="136">
        <v>0</v>
      </c>
      <c r="E345" s="136">
        <v>0</v>
      </c>
      <c r="F345" s="538">
        <v>0</v>
      </c>
      <c r="G345" s="534">
        <f t="shared" si="12"/>
        <v>0</v>
      </c>
      <c r="H345" s="537">
        <v>0</v>
      </c>
      <c r="J345" s="437"/>
      <c r="K345" s="437"/>
    </row>
    <row r="346" spans="1:11" ht="15.75" hidden="1" thickBot="1">
      <c r="A346" s="601"/>
      <c r="B346" s="604"/>
      <c r="C346" s="135">
        <v>0</v>
      </c>
      <c r="D346" s="136">
        <v>0</v>
      </c>
      <c r="E346" s="136">
        <v>0</v>
      </c>
      <c r="F346" s="538">
        <v>0</v>
      </c>
      <c r="G346" s="534">
        <f t="shared" si="12"/>
        <v>0</v>
      </c>
      <c r="H346" s="537">
        <v>0</v>
      </c>
      <c r="J346" s="437"/>
      <c r="K346" s="437"/>
    </row>
    <row r="347" spans="1:11" ht="15.75" hidden="1" thickBot="1">
      <c r="A347" s="601"/>
      <c r="B347" s="604"/>
      <c r="C347" s="135">
        <v>0</v>
      </c>
      <c r="D347" s="136">
        <v>0</v>
      </c>
      <c r="E347" s="136">
        <v>0</v>
      </c>
      <c r="F347" s="538">
        <v>0</v>
      </c>
      <c r="G347" s="534">
        <f t="shared" si="12"/>
        <v>0</v>
      </c>
      <c r="H347" s="537">
        <v>0</v>
      </c>
      <c r="J347" s="437"/>
      <c r="K347" s="437"/>
    </row>
    <row r="348" spans="1:11" ht="15.75" hidden="1" thickBot="1">
      <c r="A348" s="601"/>
      <c r="B348" s="604"/>
      <c r="C348" s="135">
        <v>0</v>
      </c>
      <c r="D348" s="136">
        <v>0</v>
      </c>
      <c r="E348" s="136">
        <v>0</v>
      </c>
      <c r="F348" s="538">
        <v>0</v>
      </c>
      <c r="G348" s="534">
        <f t="shared" ref="G348:G379" si="13">+C348+D348+E348+F348</f>
        <v>0</v>
      </c>
      <c r="H348" s="537">
        <v>0</v>
      </c>
      <c r="J348" s="437"/>
      <c r="K348" s="437"/>
    </row>
    <row r="349" spans="1:11" ht="15.75" hidden="1" thickBot="1">
      <c r="A349" s="601"/>
      <c r="B349" s="604"/>
      <c r="C349" s="135">
        <v>0</v>
      </c>
      <c r="D349" s="136">
        <v>0</v>
      </c>
      <c r="E349" s="136">
        <v>0</v>
      </c>
      <c r="F349" s="538">
        <v>0</v>
      </c>
      <c r="G349" s="534">
        <f t="shared" si="13"/>
        <v>0</v>
      </c>
      <c r="H349" s="537">
        <v>0</v>
      </c>
      <c r="J349" s="437"/>
      <c r="K349" s="437"/>
    </row>
    <row r="350" spans="1:11" ht="15" hidden="1" customHeight="1">
      <c r="A350" s="601"/>
      <c r="B350" s="604"/>
      <c r="C350" s="135">
        <v>0</v>
      </c>
      <c r="D350" s="136">
        <v>0</v>
      </c>
      <c r="E350" s="136">
        <v>0</v>
      </c>
      <c r="F350" s="538">
        <v>0</v>
      </c>
      <c r="G350" s="534">
        <f t="shared" si="13"/>
        <v>0</v>
      </c>
      <c r="H350" s="537">
        <v>0</v>
      </c>
      <c r="J350" s="437"/>
      <c r="K350" s="437"/>
    </row>
    <row r="351" spans="1:11" ht="15" hidden="1" customHeight="1">
      <c r="A351" s="601"/>
      <c r="B351" s="604"/>
      <c r="C351" s="135">
        <v>0</v>
      </c>
      <c r="D351" s="136">
        <v>0</v>
      </c>
      <c r="E351" s="136">
        <v>0</v>
      </c>
      <c r="F351" s="538">
        <v>0</v>
      </c>
      <c r="G351" s="534">
        <f t="shared" si="13"/>
        <v>0</v>
      </c>
      <c r="H351" s="537">
        <v>0</v>
      </c>
      <c r="J351" s="437"/>
      <c r="K351" s="437"/>
    </row>
    <row r="352" spans="1:11" ht="15.75" hidden="1" thickBot="1">
      <c r="A352" s="601"/>
      <c r="B352" s="604"/>
      <c r="C352" s="135">
        <v>0</v>
      </c>
      <c r="D352" s="136">
        <v>0</v>
      </c>
      <c r="E352" s="136">
        <v>0</v>
      </c>
      <c r="F352" s="538">
        <v>0</v>
      </c>
      <c r="G352" s="534">
        <f t="shared" si="13"/>
        <v>0</v>
      </c>
      <c r="H352" s="537">
        <v>0</v>
      </c>
      <c r="J352" s="437"/>
      <c r="K352" s="437"/>
    </row>
    <row r="353" spans="1:11" ht="15.75" hidden="1" thickBot="1">
      <c r="A353" s="601"/>
      <c r="B353" s="604"/>
      <c r="C353" s="135">
        <v>0</v>
      </c>
      <c r="D353" s="136">
        <v>0</v>
      </c>
      <c r="E353" s="136">
        <v>0</v>
      </c>
      <c r="F353" s="538">
        <v>0</v>
      </c>
      <c r="G353" s="534">
        <f t="shared" si="13"/>
        <v>0</v>
      </c>
      <c r="H353" s="537">
        <v>0</v>
      </c>
      <c r="J353" s="437"/>
      <c r="K353" s="437"/>
    </row>
    <row r="354" spans="1:11" ht="15.75" hidden="1" thickBot="1">
      <c r="A354" s="601"/>
      <c r="B354" s="604"/>
      <c r="C354" s="135">
        <v>0</v>
      </c>
      <c r="D354" s="136">
        <v>0</v>
      </c>
      <c r="E354" s="136">
        <v>0</v>
      </c>
      <c r="F354" s="538">
        <v>0</v>
      </c>
      <c r="G354" s="534">
        <f t="shared" si="13"/>
        <v>0</v>
      </c>
      <c r="H354" s="537">
        <v>0</v>
      </c>
      <c r="J354" s="437"/>
      <c r="K354" s="437"/>
    </row>
    <row r="355" spans="1:11" ht="15.75" hidden="1" thickBot="1">
      <c r="A355" s="601"/>
      <c r="B355" s="604"/>
      <c r="C355" s="135">
        <v>0</v>
      </c>
      <c r="D355" s="136">
        <v>0</v>
      </c>
      <c r="E355" s="136">
        <v>0</v>
      </c>
      <c r="F355" s="538">
        <v>0</v>
      </c>
      <c r="G355" s="534">
        <f t="shared" si="13"/>
        <v>0</v>
      </c>
      <c r="H355" s="537">
        <v>0</v>
      </c>
      <c r="J355" s="437"/>
      <c r="K355" s="437"/>
    </row>
    <row r="356" spans="1:11" ht="15.75" hidden="1" thickBot="1">
      <c r="A356" s="601"/>
      <c r="B356" s="472"/>
      <c r="C356" s="135">
        <v>0</v>
      </c>
      <c r="D356" s="136">
        <v>0</v>
      </c>
      <c r="E356" s="136">
        <v>0</v>
      </c>
      <c r="F356" s="538">
        <v>0</v>
      </c>
      <c r="G356" s="534">
        <f t="shared" si="13"/>
        <v>0</v>
      </c>
      <c r="H356" s="537">
        <v>0</v>
      </c>
      <c r="J356" s="437"/>
      <c r="K356" s="437"/>
    </row>
    <row r="357" spans="1:11" ht="15.75" hidden="1" thickBot="1">
      <c r="A357" s="601"/>
      <c r="B357" s="472"/>
      <c r="C357" s="135">
        <v>0</v>
      </c>
      <c r="D357" s="136">
        <v>0</v>
      </c>
      <c r="E357" s="136">
        <v>0</v>
      </c>
      <c r="F357" s="538">
        <v>0</v>
      </c>
      <c r="G357" s="534">
        <f t="shared" si="13"/>
        <v>0</v>
      </c>
      <c r="H357" s="537">
        <v>0</v>
      </c>
      <c r="J357" s="437"/>
      <c r="K357" s="437"/>
    </row>
    <row r="358" spans="1:11" ht="15.75" hidden="1" thickBot="1">
      <c r="A358" s="601"/>
      <c r="B358" s="604"/>
      <c r="C358" s="135">
        <v>0</v>
      </c>
      <c r="D358" s="136">
        <v>0</v>
      </c>
      <c r="E358" s="136">
        <v>0</v>
      </c>
      <c r="F358" s="538">
        <v>0</v>
      </c>
      <c r="G358" s="534">
        <f t="shared" si="13"/>
        <v>0</v>
      </c>
      <c r="H358" s="537">
        <v>0</v>
      </c>
      <c r="J358" s="437"/>
      <c r="K358" s="437"/>
    </row>
    <row r="359" spans="1:11" ht="15.75" hidden="1" thickBot="1">
      <c r="A359" s="601"/>
      <c r="B359" s="604"/>
      <c r="C359" s="135">
        <v>0</v>
      </c>
      <c r="D359" s="136">
        <v>0</v>
      </c>
      <c r="E359" s="136">
        <v>0</v>
      </c>
      <c r="F359" s="538">
        <v>0</v>
      </c>
      <c r="G359" s="534">
        <f t="shared" si="13"/>
        <v>0</v>
      </c>
      <c r="H359" s="537">
        <v>0</v>
      </c>
      <c r="J359" s="437"/>
      <c r="K359" s="437"/>
    </row>
    <row r="360" spans="1:11" ht="15" hidden="1" customHeight="1">
      <c r="A360" s="601"/>
      <c r="B360" s="604"/>
      <c r="C360" s="135">
        <v>0</v>
      </c>
      <c r="D360" s="136">
        <v>0</v>
      </c>
      <c r="E360" s="136">
        <v>0</v>
      </c>
      <c r="F360" s="538">
        <v>0</v>
      </c>
      <c r="G360" s="534">
        <f t="shared" si="13"/>
        <v>0</v>
      </c>
      <c r="H360" s="537">
        <v>0</v>
      </c>
      <c r="J360" s="437"/>
      <c r="K360" s="437"/>
    </row>
    <row r="361" spans="1:11" ht="15" hidden="1" customHeight="1">
      <c r="A361" s="601"/>
      <c r="B361" s="604"/>
      <c r="C361" s="135">
        <v>0</v>
      </c>
      <c r="D361" s="136">
        <v>0</v>
      </c>
      <c r="E361" s="136">
        <v>0</v>
      </c>
      <c r="F361" s="538">
        <v>0</v>
      </c>
      <c r="G361" s="534">
        <f t="shared" si="13"/>
        <v>0</v>
      </c>
      <c r="H361" s="537">
        <v>0</v>
      </c>
      <c r="J361" s="437"/>
      <c r="K361" s="437"/>
    </row>
    <row r="362" spans="1:11" ht="15.75" hidden="1" thickBot="1">
      <c r="A362" s="601"/>
      <c r="B362" s="604"/>
      <c r="C362" s="135">
        <v>0</v>
      </c>
      <c r="D362" s="136">
        <v>0</v>
      </c>
      <c r="E362" s="136">
        <v>0</v>
      </c>
      <c r="F362" s="538">
        <v>0</v>
      </c>
      <c r="G362" s="534">
        <f t="shared" si="13"/>
        <v>0</v>
      </c>
      <c r="H362" s="537">
        <v>0</v>
      </c>
      <c r="J362" s="437"/>
      <c r="K362" s="437"/>
    </row>
    <row r="363" spans="1:11" ht="15.75" hidden="1" thickBot="1">
      <c r="A363" s="601"/>
      <c r="B363" s="604"/>
      <c r="C363" s="135">
        <v>0</v>
      </c>
      <c r="D363" s="136">
        <v>0</v>
      </c>
      <c r="E363" s="136">
        <v>0</v>
      </c>
      <c r="F363" s="538">
        <v>0</v>
      </c>
      <c r="G363" s="534">
        <f t="shared" si="13"/>
        <v>0</v>
      </c>
      <c r="H363" s="537">
        <v>0</v>
      </c>
      <c r="J363" s="437"/>
      <c r="K363" s="437"/>
    </row>
    <row r="364" spans="1:11" ht="15.75" hidden="1" thickBot="1">
      <c r="A364" s="601"/>
      <c r="B364" s="604"/>
      <c r="C364" s="135">
        <v>0</v>
      </c>
      <c r="D364" s="136">
        <v>0</v>
      </c>
      <c r="E364" s="136">
        <v>0</v>
      </c>
      <c r="F364" s="538">
        <v>0</v>
      </c>
      <c r="G364" s="534">
        <f t="shared" si="13"/>
        <v>0</v>
      </c>
      <c r="H364" s="537">
        <v>0</v>
      </c>
      <c r="J364" s="437"/>
      <c r="K364" s="437"/>
    </row>
    <row r="365" spans="1:11" ht="15.75" hidden="1" thickBot="1">
      <c r="A365" s="601"/>
      <c r="B365" s="604"/>
      <c r="C365" s="135">
        <v>0</v>
      </c>
      <c r="D365" s="136">
        <v>0</v>
      </c>
      <c r="E365" s="136">
        <v>0</v>
      </c>
      <c r="F365" s="538">
        <v>0</v>
      </c>
      <c r="G365" s="534">
        <f t="shared" si="13"/>
        <v>0</v>
      </c>
      <c r="H365" s="537">
        <v>0</v>
      </c>
      <c r="J365" s="437"/>
      <c r="K365" s="437"/>
    </row>
    <row r="366" spans="1:11" ht="15.75" hidden="1" thickBot="1">
      <c r="A366" s="601"/>
      <c r="B366" s="472"/>
      <c r="C366" s="135">
        <v>0</v>
      </c>
      <c r="D366" s="136">
        <v>0</v>
      </c>
      <c r="E366" s="136">
        <v>0</v>
      </c>
      <c r="F366" s="538">
        <v>0</v>
      </c>
      <c r="G366" s="534">
        <f t="shared" si="13"/>
        <v>0</v>
      </c>
      <c r="H366" s="537">
        <v>0</v>
      </c>
      <c r="J366" s="437"/>
      <c r="K366" s="437"/>
    </row>
    <row r="367" spans="1:11" ht="15.75" hidden="1" thickBot="1">
      <c r="A367" s="601"/>
      <c r="B367" s="604"/>
      <c r="C367" s="135">
        <v>0</v>
      </c>
      <c r="D367" s="136">
        <v>0</v>
      </c>
      <c r="E367" s="136">
        <v>0</v>
      </c>
      <c r="F367" s="538">
        <v>0</v>
      </c>
      <c r="G367" s="534">
        <f t="shared" si="13"/>
        <v>0</v>
      </c>
      <c r="H367" s="537">
        <v>0</v>
      </c>
      <c r="J367" s="437"/>
      <c r="K367" s="437"/>
    </row>
    <row r="368" spans="1:11" ht="15" hidden="1" customHeight="1">
      <c r="A368" s="601"/>
      <c r="B368" s="604"/>
      <c r="C368" s="135">
        <v>0</v>
      </c>
      <c r="D368" s="136">
        <v>0</v>
      </c>
      <c r="E368" s="136">
        <v>0</v>
      </c>
      <c r="F368" s="538">
        <v>0</v>
      </c>
      <c r="G368" s="534">
        <f t="shared" si="13"/>
        <v>0</v>
      </c>
      <c r="H368" s="537">
        <v>0</v>
      </c>
      <c r="J368" s="437"/>
      <c r="K368" s="437"/>
    </row>
    <row r="369" spans="1:11" ht="15" hidden="1" customHeight="1">
      <c r="A369" s="601"/>
      <c r="B369" s="604"/>
      <c r="C369" s="135">
        <v>0</v>
      </c>
      <c r="D369" s="136">
        <v>0</v>
      </c>
      <c r="E369" s="136">
        <v>0</v>
      </c>
      <c r="F369" s="538">
        <v>0</v>
      </c>
      <c r="G369" s="534">
        <f t="shared" si="13"/>
        <v>0</v>
      </c>
      <c r="H369" s="537">
        <v>0</v>
      </c>
      <c r="J369" s="437"/>
      <c r="K369" s="437"/>
    </row>
    <row r="370" spans="1:11" ht="15.75" hidden="1" thickBot="1">
      <c r="A370" s="601"/>
      <c r="B370" s="604"/>
      <c r="C370" s="135">
        <v>0</v>
      </c>
      <c r="D370" s="136">
        <v>0</v>
      </c>
      <c r="E370" s="136">
        <v>0</v>
      </c>
      <c r="F370" s="538">
        <v>0</v>
      </c>
      <c r="G370" s="534">
        <f t="shared" si="13"/>
        <v>0</v>
      </c>
      <c r="H370" s="537">
        <v>0</v>
      </c>
      <c r="J370" s="437"/>
      <c r="K370" s="437"/>
    </row>
    <row r="371" spans="1:11" ht="15.75" hidden="1" thickBot="1">
      <c r="A371" s="601"/>
      <c r="B371" s="604"/>
      <c r="C371" s="135">
        <v>0</v>
      </c>
      <c r="D371" s="136">
        <v>0</v>
      </c>
      <c r="E371" s="136">
        <v>0</v>
      </c>
      <c r="F371" s="538">
        <v>0</v>
      </c>
      <c r="G371" s="534">
        <f t="shared" si="13"/>
        <v>0</v>
      </c>
      <c r="H371" s="537">
        <v>0</v>
      </c>
      <c r="J371" s="437"/>
      <c r="K371" s="437"/>
    </row>
    <row r="372" spans="1:11" ht="15.75" hidden="1" thickBot="1">
      <c r="A372" s="601"/>
      <c r="B372" s="604"/>
      <c r="C372" s="135">
        <v>0</v>
      </c>
      <c r="D372" s="136">
        <v>0</v>
      </c>
      <c r="E372" s="136">
        <v>0</v>
      </c>
      <c r="F372" s="538">
        <v>0</v>
      </c>
      <c r="G372" s="534">
        <f t="shared" si="13"/>
        <v>0</v>
      </c>
      <c r="H372" s="537">
        <v>0</v>
      </c>
      <c r="J372" s="437"/>
      <c r="K372" s="437"/>
    </row>
    <row r="373" spans="1:11" ht="15.75" hidden="1" thickBot="1">
      <c r="A373" s="601"/>
      <c r="B373" s="604"/>
      <c r="C373" s="135">
        <v>0</v>
      </c>
      <c r="D373" s="136">
        <v>0</v>
      </c>
      <c r="E373" s="136">
        <v>0</v>
      </c>
      <c r="F373" s="538">
        <v>0</v>
      </c>
      <c r="G373" s="534">
        <f t="shared" si="13"/>
        <v>0</v>
      </c>
      <c r="H373" s="537">
        <v>0</v>
      </c>
      <c r="J373" s="437"/>
      <c r="K373" s="437"/>
    </row>
    <row r="374" spans="1:11" ht="15.75" hidden="1" thickBot="1">
      <c r="A374" s="601"/>
      <c r="B374" s="472"/>
      <c r="C374" s="135">
        <v>0</v>
      </c>
      <c r="D374" s="136">
        <v>0</v>
      </c>
      <c r="E374" s="136">
        <v>0</v>
      </c>
      <c r="F374" s="538">
        <v>0</v>
      </c>
      <c r="G374" s="534">
        <f t="shared" si="13"/>
        <v>0</v>
      </c>
      <c r="H374" s="537">
        <v>0</v>
      </c>
      <c r="J374" s="437"/>
      <c r="K374" s="437"/>
    </row>
    <row r="375" spans="1:11" ht="15.75" hidden="1" thickBot="1">
      <c r="A375" s="601"/>
      <c r="B375" s="472"/>
      <c r="C375" s="135">
        <v>0</v>
      </c>
      <c r="D375" s="136">
        <v>0</v>
      </c>
      <c r="E375" s="136">
        <v>0</v>
      </c>
      <c r="F375" s="538">
        <v>0</v>
      </c>
      <c r="G375" s="534">
        <f t="shared" si="13"/>
        <v>0</v>
      </c>
      <c r="H375" s="537">
        <v>0</v>
      </c>
      <c r="J375" s="437"/>
      <c r="K375" s="437"/>
    </row>
    <row r="376" spans="1:11" ht="15.75" hidden="1" thickBot="1">
      <c r="A376" s="601"/>
      <c r="B376" s="604"/>
      <c r="C376" s="135">
        <v>0</v>
      </c>
      <c r="D376" s="136">
        <v>0</v>
      </c>
      <c r="E376" s="136">
        <v>0</v>
      </c>
      <c r="F376" s="538">
        <v>0</v>
      </c>
      <c r="G376" s="534">
        <f t="shared" si="13"/>
        <v>0</v>
      </c>
      <c r="H376" s="537">
        <v>0</v>
      </c>
      <c r="J376" s="437"/>
      <c r="K376" s="437"/>
    </row>
    <row r="377" spans="1:11" ht="15.75" hidden="1" thickBot="1">
      <c r="A377" s="601"/>
      <c r="B377" s="604"/>
      <c r="C377" s="135">
        <v>0</v>
      </c>
      <c r="D377" s="136">
        <v>0</v>
      </c>
      <c r="E377" s="136">
        <v>0</v>
      </c>
      <c r="F377" s="538">
        <v>0</v>
      </c>
      <c r="G377" s="534">
        <f t="shared" si="13"/>
        <v>0</v>
      </c>
      <c r="H377" s="537">
        <v>0</v>
      </c>
      <c r="J377" s="437"/>
      <c r="K377" s="437"/>
    </row>
    <row r="378" spans="1:11" ht="15" hidden="1" customHeight="1">
      <c r="A378" s="601"/>
      <c r="B378" s="604"/>
      <c r="C378" s="135">
        <v>0</v>
      </c>
      <c r="D378" s="136">
        <v>0</v>
      </c>
      <c r="E378" s="136">
        <v>0</v>
      </c>
      <c r="F378" s="538">
        <v>0</v>
      </c>
      <c r="G378" s="534">
        <f t="shared" si="13"/>
        <v>0</v>
      </c>
      <c r="H378" s="537">
        <v>0</v>
      </c>
      <c r="J378" s="437"/>
      <c r="K378" s="437"/>
    </row>
    <row r="379" spans="1:11" ht="15" hidden="1" customHeight="1">
      <c r="A379" s="601"/>
      <c r="B379" s="604"/>
      <c r="C379" s="135">
        <v>0</v>
      </c>
      <c r="D379" s="136">
        <v>0</v>
      </c>
      <c r="E379" s="136">
        <v>0</v>
      </c>
      <c r="F379" s="538">
        <v>0</v>
      </c>
      <c r="G379" s="534">
        <f t="shared" si="13"/>
        <v>0</v>
      </c>
      <c r="H379" s="537">
        <v>0</v>
      </c>
      <c r="J379" s="437"/>
      <c r="K379" s="437"/>
    </row>
    <row r="380" spans="1:11" ht="15.75" hidden="1" thickBot="1">
      <c r="A380" s="601"/>
      <c r="B380" s="604"/>
      <c r="C380" s="135">
        <v>0</v>
      </c>
      <c r="D380" s="136">
        <v>0</v>
      </c>
      <c r="E380" s="136">
        <v>0</v>
      </c>
      <c r="F380" s="538">
        <v>0</v>
      </c>
      <c r="G380" s="534">
        <f t="shared" ref="G380:G411" si="14">+C380+D380+E380+F380</f>
        <v>0</v>
      </c>
      <c r="H380" s="537">
        <v>0</v>
      </c>
      <c r="J380" s="437"/>
      <c r="K380" s="437"/>
    </row>
    <row r="381" spans="1:11" ht="15.75" hidden="1" thickBot="1">
      <c r="A381" s="601"/>
      <c r="B381" s="604"/>
      <c r="C381" s="135">
        <v>0</v>
      </c>
      <c r="D381" s="136">
        <v>0</v>
      </c>
      <c r="E381" s="136">
        <v>0</v>
      </c>
      <c r="F381" s="538">
        <v>0</v>
      </c>
      <c r="G381" s="534">
        <f t="shared" si="14"/>
        <v>0</v>
      </c>
      <c r="H381" s="537">
        <v>0</v>
      </c>
      <c r="J381" s="437"/>
      <c r="K381" s="437"/>
    </row>
    <row r="382" spans="1:11" ht="15.75" hidden="1" thickBot="1">
      <c r="A382" s="601"/>
      <c r="B382" s="604"/>
      <c r="C382" s="135">
        <v>0</v>
      </c>
      <c r="D382" s="136">
        <v>0</v>
      </c>
      <c r="E382" s="136">
        <v>0</v>
      </c>
      <c r="F382" s="538">
        <v>0</v>
      </c>
      <c r="G382" s="534">
        <f t="shared" si="14"/>
        <v>0</v>
      </c>
      <c r="H382" s="537">
        <v>0</v>
      </c>
      <c r="J382" s="437"/>
      <c r="K382" s="437"/>
    </row>
    <row r="383" spans="1:11" ht="15.75" hidden="1" thickBot="1">
      <c r="A383" s="601"/>
      <c r="B383" s="604"/>
      <c r="C383" s="135">
        <v>0</v>
      </c>
      <c r="D383" s="136">
        <v>0</v>
      </c>
      <c r="E383" s="136">
        <v>0</v>
      </c>
      <c r="F383" s="538">
        <v>0</v>
      </c>
      <c r="G383" s="534">
        <f t="shared" si="14"/>
        <v>0</v>
      </c>
      <c r="H383" s="537">
        <v>0</v>
      </c>
      <c r="J383" s="437"/>
      <c r="K383" s="437"/>
    </row>
    <row r="384" spans="1:11" ht="15" hidden="1" customHeight="1">
      <c r="A384" s="601"/>
      <c r="B384" s="604"/>
      <c r="C384" s="135">
        <v>0</v>
      </c>
      <c r="D384" s="136">
        <v>0</v>
      </c>
      <c r="E384" s="136">
        <v>0</v>
      </c>
      <c r="F384" s="538">
        <v>0</v>
      </c>
      <c r="G384" s="534">
        <f t="shared" si="14"/>
        <v>0</v>
      </c>
      <c r="H384" s="537">
        <v>0</v>
      </c>
      <c r="J384" s="437"/>
      <c r="K384" s="437"/>
    </row>
    <row r="385" spans="1:11" ht="15" hidden="1" customHeight="1">
      <c r="A385" s="601"/>
      <c r="B385" s="604"/>
      <c r="C385" s="135">
        <v>0</v>
      </c>
      <c r="D385" s="136">
        <v>0</v>
      </c>
      <c r="E385" s="136">
        <v>0</v>
      </c>
      <c r="F385" s="538">
        <v>0</v>
      </c>
      <c r="G385" s="534">
        <f t="shared" si="14"/>
        <v>0</v>
      </c>
      <c r="H385" s="537">
        <v>0</v>
      </c>
      <c r="J385" s="437"/>
      <c r="K385" s="437"/>
    </row>
    <row r="386" spans="1:11" ht="15.75" hidden="1" thickBot="1">
      <c r="A386" s="601"/>
      <c r="B386" s="604"/>
      <c r="C386" s="135">
        <v>0</v>
      </c>
      <c r="D386" s="136">
        <v>0</v>
      </c>
      <c r="E386" s="136">
        <v>0</v>
      </c>
      <c r="F386" s="538">
        <v>0</v>
      </c>
      <c r="G386" s="534">
        <f t="shared" si="14"/>
        <v>0</v>
      </c>
      <c r="H386" s="537">
        <v>0</v>
      </c>
      <c r="J386" s="437"/>
      <c r="K386" s="437"/>
    </row>
    <row r="387" spans="1:11" ht="15.75" hidden="1" thickBot="1">
      <c r="A387" s="601"/>
      <c r="B387" s="604"/>
      <c r="C387" s="135">
        <v>0</v>
      </c>
      <c r="D387" s="136">
        <v>0</v>
      </c>
      <c r="E387" s="136">
        <v>0</v>
      </c>
      <c r="F387" s="538">
        <v>0</v>
      </c>
      <c r="G387" s="534">
        <f t="shared" si="14"/>
        <v>0</v>
      </c>
      <c r="H387" s="537">
        <v>0</v>
      </c>
      <c r="J387" s="437"/>
      <c r="K387" s="437"/>
    </row>
    <row r="388" spans="1:11" ht="15.75" hidden="1" thickBot="1">
      <c r="A388" s="601"/>
      <c r="B388" s="604"/>
      <c r="C388" s="135">
        <v>0</v>
      </c>
      <c r="D388" s="136">
        <v>0</v>
      </c>
      <c r="E388" s="136">
        <v>0</v>
      </c>
      <c r="F388" s="538">
        <v>0</v>
      </c>
      <c r="G388" s="534">
        <f t="shared" si="14"/>
        <v>0</v>
      </c>
      <c r="H388" s="537">
        <v>0</v>
      </c>
      <c r="J388" s="437"/>
      <c r="K388" s="437"/>
    </row>
    <row r="389" spans="1:11" ht="15.75" hidden="1" thickBot="1">
      <c r="A389" s="601"/>
      <c r="B389" s="604"/>
      <c r="C389" s="135">
        <v>0</v>
      </c>
      <c r="D389" s="136">
        <v>0</v>
      </c>
      <c r="E389" s="136">
        <v>0</v>
      </c>
      <c r="F389" s="538">
        <v>0</v>
      </c>
      <c r="G389" s="534">
        <f t="shared" si="14"/>
        <v>0</v>
      </c>
      <c r="H389" s="537">
        <v>0</v>
      </c>
      <c r="J389" s="437"/>
      <c r="K389" s="437"/>
    </row>
    <row r="390" spans="1:11" ht="15.75" hidden="1" thickBot="1">
      <c r="A390" s="601"/>
      <c r="B390" s="472"/>
      <c r="C390" s="135">
        <v>0</v>
      </c>
      <c r="D390" s="136">
        <v>0</v>
      </c>
      <c r="E390" s="136">
        <v>0</v>
      </c>
      <c r="F390" s="538">
        <v>0</v>
      </c>
      <c r="G390" s="534">
        <f t="shared" si="14"/>
        <v>0</v>
      </c>
      <c r="H390" s="537">
        <v>0</v>
      </c>
      <c r="J390" s="437"/>
      <c r="K390" s="437"/>
    </row>
    <row r="391" spans="1:11" ht="15.75" hidden="1" thickBot="1">
      <c r="A391" s="601"/>
      <c r="B391" s="472"/>
      <c r="C391" s="135">
        <v>0</v>
      </c>
      <c r="D391" s="136">
        <v>0</v>
      </c>
      <c r="E391" s="136">
        <v>0</v>
      </c>
      <c r="F391" s="538">
        <v>0</v>
      </c>
      <c r="G391" s="534">
        <f t="shared" si="14"/>
        <v>0</v>
      </c>
      <c r="H391" s="537">
        <v>0</v>
      </c>
      <c r="J391" s="437"/>
      <c r="K391" s="437"/>
    </row>
    <row r="392" spans="1:11" ht="15.75" hidden="1" thickBot="1">
      <c r="A392" s="601"/>
      <c r="B392" s="604"/>
      <c r="C392" s="135">
        <v>0</v>
      </c>
      <c r="D392" s="136">
        <v>0</v>
      </c>
      <c r="E392" s="136">
        <v>0</v>
      </c>
      <c r="F392" s="538">
        <v>0</v>
      </c>
      <c r="G392" s="534">
        <f t="shared" si="14"/>
        <v>0</v>
      </c>
      <c r="H392" s="537">
        <v>0</v>
      </c>
      <c r="J392" s="437"/>
      <c r="K392" s="437"/>
    </row>
    <row r="393" spans="1:11" ht="15.75" hidden="1" thickBot="1">
      <c r="A393" s="601"/>
      <c r="B393" s="604"/>
      <c r="C393" s="135">
        <v>0</v>
      </c>
      <c r="D393" s="136">
        <v>0</v>
      </c>
      <c r="E393" s="136">
        <v>0</v>
      </c>
      <c r="F393" s="538">
        <v>0</v>
      </c>
      <c r="G393" s="534">
        <f t="shared" si="14"/>
        <v>0</v>
      </c>
      <c r="H393" s="537">
        <v>0</v>
      </c>
      <c r="J393" s="437"/>
      <c r="K393" s="437"/>
    </row>
    <row r="394" spans="1:11" ht="15" hidden="1" customHeight="1">
      <c r="A394" s="601"/>
      <c r="B394" s="604"/>
      <c r="C394" s="135">
        <v>0</v>
      </c>
      <c r="D394" s="136">
        <v>0</v>
      </c>
      <c r="E394" s="136">
        <v>0</v>
      </c>
      <c r="F394" s="538">
        <v>0</v>
      </c>
      <c r="G394" s="534">
        <f t="shared" si="14"/>
        <v>0</v>
      </c>
      <c r="H394" s="537">
        <v>0</v>
      </c>
      <c r="J394" s="437"/>
      <c r="K394" s="437"/>
    </row>
    <row r="395" spans="1:11" ht="15" hidden="1" customHeight="1">
      <c r="A395" s="601"/>
      <c r="B395" s="604"/>
      <c r="C395" s="135">
        <v>0</v>
      </c>
      <c r="D395" s="136">
        <v>0</v>
      </c>
      <c r="E395" s="136">
        <v>0</v>
      </c>
      <c r="F395" s="538">
        <v>0</v>
      </c>
      <c r="G395" s="534">
        <f t="shared" si="14"/>
        <v>0</v>
      </c>
      <c r="H395" s="537">
        <v>0</v>
      </c>
      <c r="J395" s="437"/>
      <c r="K395" s="437"/>
    </row>
    <row r="396" spans="1:11" ht="15.75" hidden="1" thickBot="1">
      <c r="A396" s="601"/>
      <c r="B396" s="604"/>
      <c r="C396" s="135">
        <v>0</v>
      </c>
      <c r="D396" s="136">
        <v>0</v>
      </c>
      <c r="E396" s="136">
        <v>0</v>
      </c>
      <c r="F396" s="538">
        <v>0</v>
      </c>
      <c r="G396" s="534">
        <f t="shared" si="14"/>
        <v>0</v>
      </c>
      <c r="H396" s="537">
        <v>0</v>
      </c>
      <c r="J396" s="437"/>
      <c r="K396" s="437"/>
    </row>
    <row r="397" spans="1:11" ht="15.75" hidden="1" thickBot="1">
      <c r="A397" s="601"/>
      <c r="B397" s="604"/>
      <c r="C397" s="135">
        <v>0</v>
      </c>
      <c r="D397" s="136">
        <v>0</v>
      </c>
      <c r="E397" s="136">
        <v>0</v>
      </c>
      <c r="F397" s="538">
        <v>0</v>
      </c>
      <c r="G397" s="534">
        <f t="shared" si="14"/>
        <v>0</v>
      </c>
      <c r="H397" s="537">
        <v>0</v>
      </c>
      <c r="J397" s="437"/>
      <c r="K397" s="437"/>
    </row>
    <row r="398" spans="1:11" ht="15.75" hidden="1" thickBot="1">
      <c r="A398" s="601"/>
      <c r="B398" s="604"/>
      <c r="C398" s="135">
        <v>0</v>
      </c>
      <c r="D398" s="136">
        <v>0</v>
      </c>
      <c r="E398" s="136">
        <v>0</v>
      </c>
      <c r="F398" s="538">
        <v>0</v>
      </c>
      <c r="G398" s="534">
        <f t="shared" si="14"/>
        <v>0</v>
      </c>
      <c r="H398" s="537">
        <v>0</v>
      </c>
      <c r="J398" s="437"/>
      <c r="K398" s="437"/>
    </row>
    <row r="399" spans="1:11" ht="15.75" hidden="1" thickBot="1">
      <c r="A399" s="601"/>
      <c r="B399" s="604"/>
      <c r="C399" s="135">
        <v>0</v>
      </c>
      <c r="D399" s="136">
        <v>0</v>
      </c>
      <c r="E399" s="136">
        <v>0</v>
      </c>
      <c r="F399" s="538">
        <v>0</v>
      </c>
      <c r="G399" s="534">
        <f t="shared" si="14"/>
        <v>0</v>
      </c>
      <c r="H399" s="537">
        <v>0</v>
      </c>
      <c r="J399" s="437"/>
      <c r="K399" s="437"/>
    </row>
    <row r="400" spans="1:11" ht="15" hidden="1" customHeight="1">
      <c r="A400" s="601"/>
      <c r="B400" s="604"/>
      <c r="C400" s="135">
        <v>0</v>
      </c>
      <c r="D400" s="136">
        <v>0</v>
      </c>
      <c r="E400" s="136">
        <v>0</v>
      </c>
      <c r="F400" s="538">
        <v>0</v>
      </c>
      <c r="G400" s="534">
        <f t="shared" si="14"/>
        <v>0</v>
      </c>
      <c r="H400" s="537">
        <v>0</v>
      </c>
      <c r="J400" s="437"/>
      <c r="K400" s="437"/>
    </row>
    <row r="401" spans="1:11" ht="15" hidden="1" customHeight="1">
      <c r="A401" s="601"/>
      <c r="B401" s="604"/>
      <c r="C401" s="135">
        <v>0</v>
      </c>
      <c r="D401" s="136">
        <v>0</v>
      </c>
      <c r="E401" s="136">
        <v>0</v>
      </c>
      <c r="F401" s="538">
        <v>0</v>
      </c>
      <c r="G401" s="534">
        <f t="shared" si="14"/>
        <v>0</v>
      </c>
      <c r="H401" s="537">
        <v>0</v>
      </c>
      <c r="J401" s="437"/>
      <c r="K401" s="437"/>
    </row>
    <row r="402" spans="1:11" ht="15.75" hidden="1" thickBot="1">
      <c r="A402" s="601"/>
      <c r="B402" s="604"/>
      <c r="C402" s="135">
        <v>0</v>
      </c>
      <c r="D402" s="136">
        <v>0</v>
      </c>
      <c r="E402" s="136">
        <v>0</v>
      </c>
      <c r="F402" s="538">
        <v>0</v>
      </c>
      <c r="G402" s="534">
        <f t="shared" si="14"/>
        <v>0</v>
      </c>
      <c r="H402" s="537">
        <v>0</v>
      </c>
      <c r="J402" s="437"/>
      <c r="K402" s="437"/>
    </row>
    <row r="403" spans="1:11" ht="15.75" hidden="1" thickBot="1">
      <c r="A403" s="601"/>
      <c r="B403" s="604"/>
      <c r="C403" s="135">
        <v>0</v>
      </c>
      <c r="D403" s="136">
        <v>0</v>
      </c>
      <c r="E403" s="136">
        <v>0</v>
      </c>
      <c r="F403" s="538">
        <v>0</v>
      </c>
      <c r="G403" s="534">
        <f t="shared" si="14"/>
        <v>0</v>
      </c>
      <c r="H403" s="537">
        <v>0</v>
      </c>
      <c r="J403" s="437"/>
      <c r="K403" s="437"/>
    </row>
    <row r="404" spans="1:11" ht="15.75" hidden="1" thickBot="1">
      <c r="A404" s="601"/>
      <c r="B404" s="472"/>
      <c r="C404" s="135">
        <v>0</v>
      </c>
      <c r="D404" s="136">
        <v>0</v>
      </c>
      <c r="E404" s="136">
        <v>0</v>
      </c>
      <c r="F404" s="538">
        <v>0</v>
      </c>
      <c r="G404" s="534">
        <f t="shared" si="14"/>
        <v>0</v>
      </c>
      <c r="H404" s="537">
        <v>0</v>
      </c>
      <c r="J404" s="437"/>
      <c r="K404" s="437"/>
    </row>
    <row r="405" spans="1:11" ht="15.75" hidden="1" thickBot="1">
      <c r="A405" s="601"/>
      <c r="B405" s="472"/>
      <c r="C405" s="135">
        <v>0</v>
      </c>
      <c r="D405" s="136">
        <v>0</v>
      </c>
      <c r="E405" s="136">
        <v>0</v>
      </c>
      <c r="F405" s="538">
        <v>0</v>
      </c>
      <c r="G405" s="534">
        <f t="shared" si="14"/>
        <v>0</v>
      </c>
      <c r="H405" s="537">
        <v>0</v>
      </c>
      <c r="J405" s="437"/>
      <c r="K405" s="437"/>
    </row>
    <row r="406" spans="1:11" ht="15.75" hidden="1" thickBot="1">
      <c r="A406" s="601"/>
      <c r="B406" s="604"/>
      <c r="C406" s="135">
        <v>0</v>
      </c>
      <c r="D406" s="136">
        <v>0</v>
      </c>
      <c r="E406" s="136">
        <v>0</v>
      </c>
      <c r="F406" s="538">
        <v>0</v>
      </c>
      <c r="G406" s="534">
        <f t="shared" si="14"/>
        <v>0</v>
      </c>
      <c r="H406" s="537">
        <v>0</v>
      </c>
      <c r="J406" s="437"/>
      <c r="K406" s="437"/>
    </row>
    <row r="407" spans="1:11" ht="15.75" hidden="1" thickBot="1">
      <c r="A407" s="601"/>
      <c r="B407" s="604"/>
      <c r="C407" s="135">
        <v>0</v>
      </c>
      <c r="D407" s="136">
        <v>0</v>
      </c>
      <c r="E407" s="136">
        <v>0</v>
      </c>
      <c r="F407" s="538">
        <v>0</v>
      </c>
      <c r="G407" s="534">
        <f t="shared" si="14"/>
        <v>0</v>
      </c>
      <c r="H407" s="537">
        <v>0</v>
      </c>
      <c r="J407" s="437"/>
      <c r="K407" s="437"/>
    </row>
    <row r="408" spans="1:11" ht="15" hidden="1" customHeight="1">
      <c r="A408" s="601"/>
      <c r="B408" s="604"/>
      <c r="C408" s="135">
        <v>0</v>
      </c>
      <c r="D408" s="136">
        <v>0</v>
      </c>
      <c r="E408" s="136">
        <v>0</v>
      </c>
      <c r="F408" s="538">
        <v>0</v>
      </c>
      <c r="G408" s="534">
        <f t="shared" si="14"/>
        <v>0</v>
      </c>
      <c r="H408" s="537">
        <v>0</v>
      </c>
      <c r="J408" s="437"/>
      <c r="K408" s="437"/>
    </row>
    <row r="409" spans="1:11" ht="15" hidden="1" customHeight="1">
      <c r="A409" s="601"/>
      <c r="B409" s="604"/>
      <c r="C409" s="135">
        <v>0</v>
      </c>
      <c r="D409" s="136">
        <v>0</v>
      </c>
      <c r="E409" s="136">
        <v>0</v>
      </c>
      <c r="F409" s="538">
        <v>0</v>
      </c>
      <c r="G409" s="534">
        <f t="shared" si="14"/>
        <v>0</v>
      </c>
      <c r="H409" s="537">
        <v>0</v>
      </c>
      <c r="J409" s="437"/>
      <c r="K409" s="437"/>
    </row>
    <row r="410" spans="1:11" ht="15.75" hidden="1" thickBot="1">
      <c r="A410" s="601"/>
      <c r="B410" s="604"/>
      <c r="C410" s="135">
        <v>0</v>
      </c>
      <c r="D410" s="136">
        <v>0</v>
      </c>
      <c r="E410" s="136">
        <v>0</v>
      </c>
      <c r="F410" s="538">
        <v>0</v>
      </c>
      <c r="G410" s="534">
        <f t="shared" si="14"/>
        <v>0</v>
      </c>
      <c r="H410" s="537">
        <v>0</v>
      </c>
      <c r="J410" s="437"/>
      <c r="K410" s="437"/>
    </row>
    <row r="411" spans="1:11" ht="15.75" hidden="1" thickBot="1">
      <c r="A411" s="601"/>
      <c r="B411" s="604"/>
      <c r="C411" s="135">
        <v>0</v>
      </c>
      <c r="D411" s="136">
        <v>0</v>
      </c>
      <c r="E411" s="136">
        <v>0</v>
      </c>
      <c r="F411" s="538">
        <v>0</v>
      </c>
      <c r="G411" s="534">
        <f t="shared" si="14"/>
        <v>0</v>
      </c>
      <c r="H411" s="537">
        <v>0</v>
      </c>
      <c r="J411" s="437"/>
      <c r="K411" s="437"/>
    </row>
    <row r="412" spans="1:11" ht="15.75" hidden="1" thickBot="1">
      <c r="A412" s="601"/>
      <c r="B412" s="604"/>
      <c r="C412" s="135">
        <v>0</v>
      </c>
      <c r="D412" s="136">
        <v>0</v>
      </c>
      <c r="E412" s="136">
        <v>0</v>
      </c>
      <c r="F412" s="538">
        <v>0</v>
      </c>
      <c r="G412" s="534">
        <f>+C412+D412+E412+F412</f>
        <v>0</v>
      </c>
      <c r="H412" s="537">
        <v>0</v>
      </c>
      <c r="J412" s="437"/>
      <c r="K412" s="437"/>
    </row>
    <row r="413" spans="1:11" ht="15.75" hidden="1" thickBot="1">
      <c r="A413" s="601"/>
      <c r="B413" s="604"/>
      <c r="C413" s="135">
        <v>0</v>
      </c>
      <c r="D413" s="136">
        <v>0</v>
      </c>
      <c r="E413" s="136">
        <v>0</v>
      </c>
      <c r="F413" s="538">
        <v>0</v>
      </c>
      <c r="G413" s="534">
        <f>+C413+D413+E413+F413</f>
        <v>0</v>
      </c>
      <c r="H413" s="537">
        <v>0</v>
      </c>
      <c r="J413" s="437"/>
      <c r="K413" s="437"/>
    </row>
    <row r="414" spans="1:11" ht="15.75" hidden="1" thickBot="1">
      <c r="A414" s="601"/>
      <c r="B414" s="472"/>
      <c r="C414" s="135">
        <v>0</v>
      </c>
      <c r="D414" s="136">
        <v>0</v>
      </c>
      <c r="E414" s="136">
        <v>0</v>
      </c>
      <c r="F414" s="538">
        <v>0</v>
      </c>
      <c r="G414" s="534">
        <f>+C414+D414+E414+F414</f>
        <v>0</v>
      </c>
      <c r="H414" s="537">
        <v>0</v>
      </c>
      <c r="J414" s="437"/>
      <c r="K414" s="437"/>
    </row>
    <row r="415" spans="1:11" ht="15.75" hidden="1" thickBot="1">
      <c r="A415" s="601"/>
      <c r="B415" s="472"/>
      <c r="C415" s="135">
        <v>0</v>
      </c>
      <c r="D415" s="136">
        <v>0</v>
      </c>
      <c r="E415" s="136">
        <v>0</v>
      </c>
      <c r="F415" s="538">
        <v>0</v>
      </c>
      <c r="G415" s="534">
        <f>+C415+D415+E415+F415</f>
        <v>0</v>
      </c>
      <c r="H415" s="537">
        <v>0</v>
      </c>
      <c r="J415" s="437"/>
      <c r="K415" s="437"/>
    </row>
    <row r="416" spans="1:11" ht="16.5" thickTop="1" thickBot="1">
      <c r="A416" s="596"/>
      <c r="B416" s="595" t="s">
        <v>547</v>
      </c>
      <c r="C416" s="450">
        <f t="shared" ref="C416:H416" si="15">SUM(C316:C415)</f>
        <v>0</v>
      </c>
      <c r="D416" s="447">
        <f t="shared" si="15"/>
        <v>0</v>
      </c>
      <c r="E416" s="447">
        <f t="shared" si="15"/>
        <v>0</v>
      </c>
      <c r="F416" s="446">
        <f t="shared" si="15"/>
        <v>0</v>
      </c>
      <c r="G416" s="448">
        <f t="shared" si="15"/>
        <v>0</v>
      </c>
      <c r="H416" s="445">
        <f t="shared" si="15"/>
        <v>0</v>
      </c>
      <c r="J416" s="437"/>
      <c r="K416" s="437"/>
    </row>
    <row r="417" spans="1:11" ht="15.75" thickTop="1">
      <c r="A417" s="603"/>
      <c r="B417" s="602" t="s">
        <v>546</v>
      </c>
      <c r="C417" s="532"/>
      <c r="D417" s="542"/>
      <c r="E417" s="542"/>
      <c r="F417" s="541"/>
      <c r="G417" s="540"/>
      <c r="H417" s="539"/>
      <c r="J417" s="437"/>
      <c r="K417" s="437"/>
    </row>
    <row r="418" spans="1:11">
      <c r="A418" s="601"/>
      <c r="B418" s="472"/>
      <c r="C418" s="135">
        <v>0</v>
      </c>
      <c r="D418" s="136">
        <v>0</v>
      </c>
      <c r="E418" s="136">
        <v>0</v>
      </c>
      <c r="F418" s="538">
        <v>0</v>
      </c>
      <c r="G418" s="534">
        <f t="shared" ref="G418:G449" si="16">+C418+D418+E418+F418</f>
        <v>0</v>
      </c>
      <c r="H418" s="537">
        <v>0</v>
      </c>
      <c r="J418" s="437"/>
      <c r="K418" s="437"/>
    </row>
    <row r="419" spans="1:11">
      <c r="A419" s="601"/>
      <c r="B419" s="472"/>
      <c r="C419" s="135">
        <v>0</v>
      </c>
      <c r="D419" s="136">
        <v>0</v>
      </c>
      <c r="E419" s="136">
        <v>0</v>
      </c>
      <c r="F419" s="538">
        <v>0</v>
      </c>
      <c r="G419" s="534">
        <f t="shared" si="16"/>
        <v>0</v>
      </c>
      <c r="H419" s="537">
        <v>0</v>
      </c>
      <c r="J419" s="437"/>
      <c r="K419" s="437"/>
    </row>
    <row r="420" spans="1:11" ht="15.75" thickBot="1">
      <c r="A420" s="601"/>
      <c r="B420" s="472"/>
      <c r="C420" s="135">
        <v>0</v>
      </c>
      <c r="D420" s="136">
        <v>0</v>
      </c>
      <c r="E420" s="136">
        <v>0</v>
      </c>
      <c r="F420" s="538">
        <v>0</v>
      </c>
      <c r="G420" s="534">
        <f t="shared" si="16"/>
        <v>0</v>
      </c>
      <c r="H420" s="537">
        <v>0</v>
      </c>
      <c r="J420" s="437"/>
      <c r="K420" s="437"/>
    </row>
    <row r="421" spans="1:11" ht="15.75" hidden="1" thickBot="1">
      <c r="A421" s="601"/>
      <c r="B421" s="472"/>
      <c r="C421" s="135">
        <v>0</v>
      </c>
      <c r="D421" s="136">
        <v>0</v>
      </c>
      <c r="E421" s="136">
        <v>0</v>
      </c>
      <c r="F421" s="538">
        <v>0</v>
      </c>
      <c r="G421" s="534">
        <f t="shared" si="16"/>
        <v>0</v>
      </c>
      <c r="H421" s="537">
        <v>0</v>
      </c>
      <c r="J421" s="437"/>
      <c r="K421" s="437"/>
    </row>
    <row r="422" spans="1:11" ht="15.75" hidden="1" thickBot="1">
      <c r="A422" s="601"/>
      <c r="B422" s="472"/>
      <c r="C422" s="135">
        <v>0</v>
      </c>
      <c r="D422" s="136">
        <v>0</v>
      </c>
      <c r="E422" s="136">
        <v>0</v>
      </c>
      <c r="F422" s="538">
        <v>0</v>
      </c>
      <c r="G422" s="534">
        <f t="shared" si="16"/>
        <v>0</v>
      </c>
      <c r="H422" s="537">
        <v>0</v>
      </c>
      <c r="J422" s="437"/>
      <c r="K422" s="437"/>
    </row>
    <row r="423" spans="1:11" ht="15.75" hidden="1" thickBot="1">
      <c r="A423" s="601"/>
      <c r="B423" s="472"/>
      <c r="C423" s="135">
        <v>0</v>
      </c>
      <c r="D423" s="136">
        <v>0</v>
      </c>
      <c r="E423" s="136">
        <v>0</v>
      </c>
      <c r="F423" s="538">
        <v>0</v>
      </c>
      <c r="G423" s="534">
        <f t="shared" si="16"/>
        <v>0</v>
      </c>
      <c r="H423" s="537">
        <v>0</v>
      </c>
      <c r="J423" s="437"/>
      <c r="K423" s="437"/>
    </row>
    <row r="424" spans="1:11" ht="15.75" hidden="1" thickBot="1">
      <c r="A424" s="601"/>
      <c r="B424" s="472"/>
      <c r="C424" s="135">
        <v>0</v>
      </c>
      <c r="D424" s="136">
        <v>0</v>
      </c>
      <c r="E424" s="136">
        <v>0</v>
      </c>
      <c r="F424" s="538">
        <v>0</v>
      </c>
      <c r="G424" s="534">
        <f t="shared" si="16"/>
        <v>0</v>
      </c>
      <c r="H424" s="537">
        <v>0</v>
      </c>
      <c r="J424" s="437"/>
      <c r="K424" s="437"/>
    </row>
    <row r="425" spans="1:11" ht="15.75" hidden="1" thickBot="1">
      <c r="A425" s="601"/>
      <c r="B425" s="472"/>
      <c r="C425" s="135">
        <v>0</v>
      </c>
      <c r="D425" s="136">
        <v>0</v>
      </c>
      <c r="E425" s="136">
        <v>0</v>
      </c>
      <c r="F425" s="538">
        <v>0</v>
      </c>
      <c r="G425" s="534">
        <f t="shared" si="16"/>
        <v>0</v>
      </c>
      <c r="H425" s="537">
        <v>0</v>
      </c>
      <c r="J425" s="437"/>
      <c r="K425" s="437"/>
    </row>
    <row r="426" spans="1:11" ht="15.75" hidden="1" thickBot="1">
      <c r="A426" s="601"/>
      <c r="B426" s="472"/>
      <c r="C426" s="135">
        <v>0</v>
      </c>
      <c r="D426" s="136">
        <v>0</v>
      </c>
      <c r="E426" s="136">
        <v>0</v>
      </c>
      <c r="F426" s="538">
        <v>0</v>
      </c>
      <c r="G426" s="534">
        <f t="shared" si="16"/>
        <v>0</v>
      </c>
      <c r="H426" s="537">
        <v>0</v>
      </c>
      <c r="J426" s="437"/>
      <c r="K426" s="437"/>
    </row>
    <row r="427" spans="1:11" ht="15.75" hidden="1" thickBot="1">
      <c r="A427" s="601"/>
      <c r="B427" s="472"/>
      <c r="C427" s="135">
        <v>0</v>
      </c>
      <c r="D427" s="136">
        <v>0</v>
      </c>
      <c r="E427" s="136">
        <v>0</v>
      </c>
      <c r="F427" s="538">
        <v>0</v>
      </c>
      <c r="G427" s="534">
        <f t="shared" si="16"/>
        <v>0</v>
      </c>
      <c r="H427" s="537">
        <v>0</v>
      </c>
      <c r="J427" s="437"/>
      <c r="K427" s="437"/>
    </row>
    <row r="428" spans="1:11" ht="15.75" hidden="1" thickBot="1">
      <c r="A428" s="601"/>
      <c r="B428" s="472"/>
      <c r="C428" s="135">
        <v>0</v>
      </c>
      <c r="D428" s="136">
        <v>0</v>
      </c>
      <c r="E428" s="136">
        <v>0</v>
      </c>
      <c r="F428" s="538">
        <v>0</v>
      </c>
      <c r="G428" s="534">
        <f t="shared" si="16"/>
        <v>0</v>
      </c>
      <c r="H428" s="537">
        <v>0</v>
      </c>
      <c r="J428" s="437"/>
      <c r="K428" s="437"/>
    </row>
    <row r="429" spans="1:11" ht="15.75" hidden="1" thickBot="1">
      <c r="A429" s="601"/>
      <c r="B429" s="472"/>
      <c r="C429" s="135">
        <v>0</v>
      </c>
      <c r="D429" s="136">
        <v>0</v>
      </c>
      <c r="E429" s="136">
        <v>0</v>
      </c>
      <c r="F429" s="538">
        <v>0</v>
      </c>
      <c r="G429" s="534">
        <f t="shared" si="16"/>
        <v>0</v>
      </c>
      <c r="H429" s="537">
        <v>0</v>
      </c>
      <c r="J429" s="437"/>
      <c r="K429" s="437"/>
    </row>
    <row r="430" spans="1:11" ht="15.75" hidden="1" thickBot="1">
      <c r="A430" s="601"/>
      <c r="B430" s="472"/>
      <c r="C430" s="135">
        <v>0</v>
      </c>
      <c r="D430" s="136">
        <v>0</v>
      </c>
      <c r="E430" s="136">
        <v>0</v>
      </c>
      <c r="F430" s="538">
        <v>0</v>
      </c>
      <c r="G430" s="534">
        <f t="shared" si="16"/>
        <v>0</v>
      </c>
      <c r="H430" s="537">
        <v>0</v>
      </c>
      <c r="J430" s="437"/>
      <c r="K430" s="437"/>
    </row>
    <row r="431" spans="1:11" ht="15.75" hidden="1" thickBot="1">
      <c r="A431" s="601"/>
      <c r="B431" s="472"/>
      <c r="C431" s="135">
        <v>0</v>
      </c>
      <c r="D431" s="136">
        <v>0</v>
      </c>
      <c r="E431" s="136">
        <v>0</v>
      </c>
      <c r="F431" s="538">
        <v>0</v>
      </c>
      <c r="G431" s="534">
        <f t="shared" si="16"/>
        <v>0</v>
      </c>
      <c r="H431" s="537">
        <v>0</v>
      </c>
      <c r="J431" s="437"/>
      <c r="K431" s="437"/>
    </row>
    <row r="432" spans="1:11" ht="15.75" hidden="1" thickBot="1">
      <c r="A432" s="601"/>
      <c r="B432" s="472"/>
      <c r="C432" s="135">
        <v>0</v>
      </c>
      <c r="D432" s="136">
        <v>0</v>
      </c>
      <c r="E432" s="136">
        <v>0</v>
      </c>
      <c r="F432" s="538">
        <v>0</v>
      </c>
      <c r="G432" s="534">
        <f t="shared" si="16"/>
        <v>0</v>
      </c>
      <c r="H432" s="537">
        <v>0</v>
      </c>
      <c r="J432" s="437"/>
      <c r="K432" s="437"/>
    </row>
    <row r="433" spans="1:11" ht="15.75" hidden="1" thickBot="1">
      <c r="A433" s="601"/>
      <c r="B433" s="472"/>
      <c r="C433" s="135">
        <v>0</v>
      </c>
      <c r="D433" s="136">
        <v>0</v>
      </c>
      <c r="E433" s="136">
        <v>0</v>
      </c>
      <c r="F433" s="538">
        <v>0</v>
      </c>
      <c r="G433" s="534">
        <f t="shared" si="16"/>
        <v>0</v>
      </c>
      <c r="H433" s="537">
        <v>0</v>
      </c>
      <c r="J433" s="437"/>
      <c r="K433" s="437"/>
    </row>
    <row r="434" spans="1:11" ht="15.75" hidden="1" thickBot="1">
      <c r="A434" s="601"/>
      <c r="B434" s="472"/>
      <c r="C434" s="135">
        <v>0</v>
      </c>
      <c r="D434" s="136">
        <v>0</v>
      </c>
      <c r="E434" s="136">
        <v>0</v>
      </c>
      <c r="F434" s="538">
        <v>0</v>
      </c>
      <c r="G434" s="534">
        <f t="shared" si="16"/>
        <v>0</v>
      </c>
      <c r="H434" s="537">
        <v>0</v>
      </c>
      <c r="J434" s="437"/>
      <c r="K434" s="437"/>
    </row>
    <row r="435" spans="1:11" ht="15.75" hidden="1" thickBot="1">
      <c r="A435" s="601"/>
      <c r="B435" s="472"/>
      <c r="C435" s="135">
        <v>0</v>
      </c>
      <c r="D435" s="136">
        <v>0</v>
      </c>
      <c r="E435" s="136">
        <v>0</v>
      </c>
      <c r="F435" s="538">
        <v>0</v>
      </c>
      <c r="G435" s="534">
        <f t="shared" si="16"/>
        <v>0</v>
      </c>
      <c r="H435" s="537">
        <v>0</v>
      </c>
      <c r="J435" s="437"/>
      <c r="K435" s="437"/>
    </row>
    <row r="436" spans="1:11" ht="15.75" hidden="1" thickBot="1">
      <c r="A436" s="601"/>
      <c r="B436" s="472"/>
      <c r="C436" s="135">
        <v>0</v>
      </c>
      <c r="D436" s="136">
        <v>0</v>
      </c>
      <c r="E436" s="136">
        <v>0</v>
      </c>
      <c r="F436" s="538">
        <v>0</v>
      </c>
      <c r="G436" s="534">
        <f t="shared" si="16"/>
        <v>0</v>
      </c>
      <c r="H436" s="537">
        <v>0</v>
      </c>
      <c r="J436" s="437"/>
      <c r="K436" s="437"/>
    </row>
    <row r="437" spans="1:11" ht="15.75" hidden="1" thickBot="1">
      <c r="A437" s="601"/>
      <c r="B437" s="472"/>
      <c r="C437" s="135">
        <v>0</v>
      </c>
      <c r="D437" s="136">
        <v>0</v>
      </c>
      <c r="E437" s="136">
        <v>0</v>
      </c>
      <c r="F437" s="538">
        <v>0</v>
      </c>
      <c r="G437" s="534">
        <f t="shared" si="16"/>
        <v>0</v>
      </c>
      <c r="H437" s="537">
        <v>0</v>
      </c>
      <c r="J437" s="437"/>
      <c r="K437" s="437"/>
    </row>
    <row r="438" spans="1:11" ht="15.75" hidden="1" thickBot="1">
      <c r="A438" s="601"/>
      <c r="B438" s="472"/>
      <c r="C438" s="135">
        <v>0</v>
      </c>
      <c r="D438" s="136">
        <v>0</v>
      </c>
      <c r="E438" s="136">
        <v>0</v>
      </c>
      <c r="F438" s="538">
        <v>0</v>
      </c>
      <c r="G438" s="534">
        <f t="shared" si="16"/>
        <v>0</v>
      </c>
      <c r="H438" s="537">
        <v>0</v>
      </c>
      <c r="J438" s="437"/>
      <c r="K438" s="437"/>
    </row>
    <row r="439" spans="1:11" ht="15.75" hidden="1" thickBot="1">
      <c r="A439" s="601"/>
      <c r="B439" s="472"/>
      <c r="C439" s="135">
        <v>0</v>
      </c>
      <c r="D439" s="136">
        <v>0</v>
      </c>
      <c r="E439" s="136">
        <v>0</v>
      </c>
      <c r="F439" s="538">
        <v>0</v>
      </c>
      <c r="G439" s="534">
        <f t="shared" si="16"/>
        <v>0</v>
      </c>
      <c r="H439" s="537">
        <v>0</v>
      </c>
      <c r="J439" s="437"/>
      <c r="K439" s="437"/>
    </row>
    <row r="440" spans="1:11" ht="15.75" hidden="1" thickBot="1">
      <c r="A440" s="601"/>
      <c r="B440" s="472"/>
      <c r="C440" s="135">
        <v>0</v>
      </c>
      <c r="D440" s="136">
        <v>0</v>
      </c>
      <c r="E440" s="136">
        <v>0</v>
      </c>
      <c r="F440" s="538">
        <v>0</v>
      </c>
      <c r="G440" s="534">
        <f t="shared" si="16"/>
        <v>0</v>
      </c>
      <c r="H440" s="537">
        <v>0</v>
      </c>
      <c r="J440" s="437"/>
      <c r="K440" s="437"/>
    </row>
    <row r="441" spans="1:11" ht="15.75" hidden="1" thickBot="1">
      <c r="A441" s="601"/>
      <c r="B441" s="472"/>
      <c r="C441" s="135">
        <v>0</v>
      </c>
      <c r="D441" s="136">
        <v>0</v>
      </c>
      <c r="E441" s="136">
        <v>0</v>
      </c>
      <c r="F441" s="538">
        <v>0</v>
      </c>
      <c r="G441" s="534">
        <f t="shared" si="16"/>
        <v>0</v>
      </c>
      <c r="H441" s="537">
        <v>0</v>
      </c>
      <c r="J441" s="437"/>
      <c r="K441" s="437"/>
    </row>
    <row r="442" spans="1:11" ht="15.75" hidden="1" thickBot="1">
      <c r="A442" s="601"/>
      <c r="B442" s="472"/>
      <c r="C442" s="135">
        <v>0</v>
      </c>
      <c r="D442" s="136">
        <v>0</v>
      </c>
      <c r="E442" s="136">
        <v>0</v>
      </c>
      <c r="F442" s="538">
        <v>0</v>
      </c>
      <c r="G442" s="534">
        <f t="shared" si="16"/>
        <v>0</v>
      </c>
      <c r="H442" s="537">
        <v>0</v>
      </c>
      <c r="J442" s="437"/>
      <c r="K442" s="437"/>
    </row>
    <row r="443" spans="1:11" ht="15.75" hidden="1" thickBot="1">
      <c r="A443" s="601"/>
      <c r="B443" s="472"/>
      <c r="C443" s="135">
        <v>0</v>
      </c>
      <c r="D443" s="136">
        <v>0</v>
      </c>
      <c r="E443" s="136">
        <v>0</v>
      </c>
      <c r="F443" s="538">
        <v>0</v>
      </c>
      <c r="G443" s="534">
        <f t="shared" si="16"/>
        <v>0</v>
      </c>
      <c r="H443" s="537">
        <v>0</v>
      </c>
      <c r="J443" s="437"/>
      <c r="K443" s="437"/>
    </row>
    <row r="444" spans="1:11" ht="15.75" hidden="1" thickBot="1">
      <c r="A444" s="601"/>
      <c r="B444" s="472"/>
      <c r="C444" s="135">
        <v>0</v>
      </c>
      <c r="D444" s="136">
        <v>0</v>
      </c>
      <c r="E444" s="136">
        <v>0</v>
      </c>
      <c r="F444" s="538">
        <v>0</v>
      </c>
      <c r="G444" s="534">
        <f t="shared" si="16"/>
        <v>0</v>
      </c>
      <c r="H444" s="537">
        <v>0</v>
      </c>
      <c r="J444" s="437"/>
      <c r="K444" s="437"/>
    </row>
    <row r="445" spans="1:11" ht="15.75" hidden="1" thickBot="1">
      <c r="A445" s="601"/>
      <c r="B445" s="472"/>
      <c r="C445" s="135">
        <v>0</v>
      </c>
      <c r="D445" s="136">
        <v>0</v>
      </c>
      <c r="E445" s="136">
        <v>0</v>
      </c>
      <c r="F445" s="538">
        <v>0</v>
      </c>
      <c r="G445" s="534">
        <f t="shared" si="16"/>
        <v>0</v>
      </c>
      <c r="H445" s="537">
        <v>0</v>
      </c>
      <c r="J445" s="437"/>
      <c r="K445" s="437"/>
    </row>
    <row r="446" spans="1:11" ht="15.75" hidden="1" thickBot="1">
      <c r="A446" s="601"/>
      <c r="B446" s="472"/>
      <c r="C446" s="135">
        <v>0</v>
      </c>
      <c r="D446" s="136">
        <v>0</v>
      </c>
      <c r="E446" s="136">
        <v>0</v>
      </c>
      <c r="F446" s="538">
        <v>0</v>
      </c>
      <c r="G446" s="534">
        <f t="shared" si="16"/>
        <v>0</v>
      </c>
      <c r="H446" s="537">
        <v>0</v>
      </c>
      <c r="J446" s="437"/>
      <c r="K446" s="437"/>
    </row>
    <row r="447" spans="1:11" ht="15.75" hidden="1" thickBot="1">
      <c r="A447" s="601"/>
      <c r="B447" s="472"/>
      <c r="C447" s="135">
        <v>0</v>
      </c>
      <c r="D447" s="136">
        <v>0</v>
      </c>
      <c r="E447" s="136">
        <v>0</v>
      </c>
      <c r="F447" s="538">
        <v>0</v>
      </c>
      <c r="G447" s="534">
        <f t="shared" si="16"/>
        <v>0</v>
      </c>
      <c r="H447" s="537">
        <v>0</v>
      </c>
      <c r="J447" s="437"/>
      <c r="K447" s="437"/>
    </row>
    <row r="448" spans="1:11" ht="15.75" hidden="1" thickBot="1">
      <c r="A448" s="601"/>
      <c r="B448" s="472"/>
      <c r="C448" s="135">
        <v>0</v>
      </c>
      <c r="D448" s="136">
        <v>0</v>
      </c>
      <c r="E448" s="136">
        <v>0</v>
      </c>
      <c r="F448" s="538">
        <v>0</v>
      </c>
      <c r="G448" s="534">
        <f t="shared" si="16"/>
        <v>0</v>
      </c>
      <c r="H448" s="537">
        <v>0</v>
      </c>
      <c r="J448" s="437"/>
      <c r="K448" s="437"/>
    </row>
    <row r="449" spans="1:11" ht="15.75" hidden="1" thickBot="1">
      <c r="A449" s="601"/>
      <c r="B449" s="472"/>
      <c r="C449" s="135">
        <v>0</v>
      </c>
      <c r="D449" s="136">
        <v>0</v>
      </c>
      <c r="E449" s="136">
        <v>0</v>
      </c>
      <c r="F449" s="538">
        <v>0</v>
      </c>
      <c r="G449" s="534">
        <f t="shared" si="16"/>
        <v>0</v>
      </c>
      <c r="H449" s="537">
        <v>0</v>
      </c>
      <c r="J449" s="437"/>
      <c r="K449" s="437"/>
    </row>
    <row r="450" spans="1:11" ht="15.75" hidden="1" thickBot="1">
      <c r="A450" s="601"/>
      <c r="B450" s="472"/>
      <c r="C450" s="135">
        <v>0</v>
      </c>
      <c r="D450" s="136">
        <v>0</v>
      </c>
      <c r="E450" s="136">
        <v>0</v>
      </c>
      <c r="F450" s="538">
        <v>0</v>
      </c>
      <c r="G450" s="534">
        <f t="shared" ref="G450:G481" si="17">+C450+D450+E450+F450</f>
        <v>0</v>
      </c>
      <c r="H450" s="537">
        <v>0</v>
      </c>
      <c r="J450" s="437"/>
      <c r="K450" s="437"/>
    </row>
    <row r="451" spans="1:11" ht="15.75" hidden="1" thickBot="1">
      <c r="A451" s="601"/>
      <c r="B451" s="472"/>
      <c r="C451" s="135">
        <v>0</v>
      </c>
      <c r="D451" s="136">
        <v>0</v>
      </c>
      <c r="E451" s="136">
        <v>0</v>
      </c>
      <c r="F451" s="538">
        <v>0</v>
      </c>
      <c r="G451" s="534">
        <f t="shared" si="17"/>
        <v>0</v>
      </c>
      <c r="H451" s="537">
        <v>0</v>
      </c>
      <c r="J451" s="437"/>
      <c r="K451" s="437"/>
    </row>
    <row r="452" spans="1:11" ht="15.75" hidden="1" thickBot="1">
      <c r="A452" s="601"/>
      <c r="B452" s="472"/>
      <c r="C452" s="135">
        <v>0</v>
      </c>
      <c r="D452" s="136">
        <v>0</v>
      </c>
      <c r="E452" s="136">
        <v>0</v>
      </c>
      <c r="F452" s="538">
        <v>0</v>
      </c>
      <c r="G452" s="534">
        <f t="shared" si="17"/>
        <v>0</v>
      </c>
      <c r="H452" s="537">
        <v>0</v>
      </c>
      <c r="J452" s="437"/>
      <c r="K452" s="437"/>
    </row>
    <row r="453" spans="1:11" ht="15.75" hidden="1" thickBot="1">
      <c r="A453" s="601"/>
      <c r="B453" s="472"/>
      <c r="C453" s="135">
        <v>0</v>
      </c>
      <c r="D453" s="136">
        <v>0</v>
      </c>
      <c r="E453" s="136">
        <v>0</v>
      </c>
      <c r="F453" s="538">
        <v>0</v>
      </c>
      <c r="G453" s="534">
        <f t="shared" si="17"/>
        <v>0</v>
      </c>
      <c r="H453" s="537">
        <v>0</v>
      </c>
      <c r="J453" s="437"/>
      <c r="K453" s="437"/>
    </row>
    <row r="454" spans="1:11" ht="15.75" hidden="1" thickBot="1">
      <c r="A454" s="601"/>
      <c r="B454" s="472"/>
      <c r="C454" s="135">
        <v>0</v>
      </c>
      <c r="D454" s="136">
        <v>0</v>
      </c>
      <c r="E454" s="136">
        <v>0</v>
      </c>
      <c r="F454" s="538">
        <v>0</v>
      </c>
      <c r="G454" s="534">
        <f t="shared" si="17"/>
        <v>0</v>
      </c>
      <c r="H454" s="537">
        <v>0</v>
      </c>
      <c r="J454" s="437"/>
      <c r="K454" s="437"/>
    </row>
    <row r="455" spans="1:11" ht="15.75" hidden="1" thickBot="1">
      <c r="A455" s="601"/>
      <c r="B455" s="472"/>
      <c r="C455" s="135">
        <v>0</v>
      </c>
      <c r="D455" s="136">
        <v>0</v>
      </c>
      <c r="E455" s="136">
        <v>0</v>
      </c>
      <c r="F455" s="538">
        <v>0</v>
      </c>
      <c r="G455" s="534">
        <f t="shared" si="17"/>
        <v>0</v>
      </c>
      <c r="H455" s="537">
        <v>0</v>
      </c>
      <c r="J455" s="437"/>
      <c r="K455" s="437"/>
    </row>
    <row r="456" spans="1:11" ht="15.75" hidden="1" thickBot="1">
      <c r="A456" s="601"/>
      <c r="B456" s="472"/>
      <c r="C456" s="135">
        <v>0</v>
      </c>
      <c r="D456" s="136">
        <v>0</v>
      </c>
      <c r="E456" s="136">
        <v>0</v>
      </c>
      <c r="F456" s="538">
        <v>0</v>
      </c>
      <c r="G456" s="534">
        <f t="shared" si="17"/>
        <v>0</v>
      </c>
      <c r="H456" s="537">
        <v>0</v>
      </c>
      <c r="J456" s="437"/>
      <c r="K456" s="437"/>
    </row>
    <row r="457" spans="1:11" ht="15.75" hidden="1" thickBot="1">
      <c r="A457" s="601"/>
      <c r="B457" s="472"/>
      <c r="C457" s="135">
        <v>0</v>
      </c>
      <c r="D457" s="136">
        <v>0</v>
      </c>
      <c r="E457" s="136">
        <v>0</v>
      </c>
      <c r="F457" s="538">
        <v>0</v>
      </c>
      <c r="G457" s="534">
        <f t="shared" si="17"/>
        <v>0</v>
      </c>
      <c r="H457" s="537">
        <v>0</v>
      </c>
      <c r="J457" s="437"/>
      <c r="K457" s="437"/>
    </row>
    <row r="458" spans="1:11" ht="15.75" hidden="1" thickBot="1">
      <c r="A458" s="601"/>
      <c r="B458" s="472"/>
      <c r="C458" s="135">
        <v>0</v>
      </c>
      <c r="D458" s="136">
        <v>0</v>
      </c>
      <c r="E458" s="136">
        <v>0</v>
      </c>
      <c r="F458" s="538">
        <v>0</v>
      </c>
      <c r="G458" s="534">
        <f t="shared" si="17"/>
        <v>0</v>
      </c>
      <c r="H458" s="537">
        <v>0</v>
      </c>
      <c r="J458" s="437"/>
      <c r="K458" s="437"/>
    </row>
    <row r="459" spans="1:11" ht="15.75" hidden="1" thickBot="1">
      <c r="A459" s="601"/>
      <c r="B459" s="472"/>
      <c r="C459" s="135">
        <v>0</v>
      </c>
      <c r="D459" s="136">
        <v>0</v>
      </c>
      <c r="E459" s="136">
        <v>0</v>
      </c>
      <c r="F459" s="538">
        <v>0</v>
      </c>
      <c r="G459" s="534">
        <f t="shared" si="17"/>
        <v>0</v>
      </c>
      <c r="H459" s="537">
        <v>0</v>
      </c>
      <c r="J459" s="437"/>
      <c r="K459" s="437"/>
    </row>
    <row r="460" spans="1:11" ht="15.75" hidden="1" thickBot="1">
      <c r="A460" s="601"/>
      <c r="B460" s="472"/>
      <c r="C460" s="135">
        <v>0</v>
      </c>
      <c r="D460" s="136">
        <v>0</v>
      </c>
      <c r="E460" s="136">
        <v>0</v>
      </c>
      <c r="F460" s="538">
        <v>0</v>
      </c>
      <c r="G460" s="534">
        <f t="shared" si="17"/>
        <v>0</v>
      </c>
      <c r="H460" s="537">
        <v>0</v>
      </c>
      <c r="J460" s="437"/>
      <c r="K460" s="437"/>
    </row>
    <row r="461" spans="1:11" ht="15.75" hidden="1" thickBot="1">
      <c r="A461" s="601"/>
      <c r="B461" s="472"/>
      <c r="C461" s="135">
        <v>0</v>
      </c>
      <c r="D461" s="136">
        <v>0</v>
      </c>
      <c r="E461" s="136">
        <v>0</v>
      </c>
      <c r="F461" s="538">
        <v>0</v>
      </c>
      <c r="G461" s="534">
        <f t="shared" si="17"/>
        <v>0</v>
      </c>
      <c r="H461" s="537">
        <v>0</v>
      </c>
      <c r="J461" s="437"/>
      <c r="K461" s="437"/>
    </row>
    <row r="462" spans="1:11" ht="15.75" hidden="1" thickBot="1">
      <c r="A462" s="601"/>
      <c r="B462" s="472"/>
      <c r="C462" s="135">
        <v>0</v>
      </c>
      <c r="D462" s="136">
        <v>0</v>
      </c>
      <c r="E462" s="136">
        <v>0</v>
      </c>
      <c r="F462" s="538">
        <v>0</v>
      </c>
      <c r="G462" s="534">
        <f t="shared" si="17"/>
        <v>0</v>
      </c>
      <c r="H462" s="537">
        <v>0</v>
      </c>
      <c r="J462" s="437"/>
      <c r="K462" s="437"/>
    </row>
    <row r="463" spans="1:11" ht="15.75" hidden="1" thickBot="1">
      <c r="A463" s="601"/>
      <c r="B463" s="472"/>
      <c r="C463" s="135">
        <v>0</v>
      </c>
      <c r="D463" s="136">
        <v>0</v>
      </c>
      <c r="E463" s="136">
        <v>0</v>
      </c>
      <c r="F463" s="538">
        <v>0</v>
      </c>
      <c r="G463" s="534">
        <f t="shared" si="17"/>
        <v>0</v>
      </c>
      <c r="H463" s="537">
        <v>0</v>
      </c>
      <c r="J463" s="437"/>
      <c r="K463" s="437"/>
    </row>
    <row r="464" spans="1:11" ht="15.75" hidden="1" thickBot="1">
      <c r="A464" s="601"/>
      <c r="B464" s="472"/>
      <c r="C464" s="135">
        <v>0</v>
      </c>
      <c r="D464" s="136">
        <v>0</v>
      </c>
      <c r="E464" s="136">
        <v>0</v>
      </c>
      <c r="F464" s="538">
        <v>0</v>
      </c>
      <c r="G464" s="534">
        <f t="shared" si="17"/>
        <v>0</v>
      </c>
      <c r="H464" s="537">
        <v>0</v>
      </c>
      <c r="J464" s="437"/>
      <c r="K464" s="437"/>
    </row>
    <row r="465" spans="1:11" ht="15.75" hidden="1" thickBot="1">
      <c r="A465" s="601"/>
      <c r="B465" s="472"/>
      <c r="C465" s="135">
        <v>0</v>
      </c>
      <c r="D465" s="136">
        <v>0</v>
      </c>
      <c r="E465" s="136">
        <v>0</v>
      </c>
      <c r="F465" s="538">
        <v>0</v>
      </c>
      <c r="G465" s="534">
        <f t="shared" si="17"/>
        <v>0</v>
      </c>
      <c r="H465" s="537">
        <v>0</v>
      </c>
      <c r="J465" s="437"/>
      <c r="K465" s="437"/>
    </row>
    <row r="466" spans="1:11" ht="15.75" hidden="1" thickBot="1">
      <c r="A466" s="601"/>
      <c r="B466" s="472"/>
      <c r="C466" s="135">
        <v>0</v>
      </c>
      <c r="D466" s="136">
        <v>0</v>
      </c>
      <c r="E466" s="136">
        <v>0</v>
      </c>
      <c r="F466" s="538">
        <v>0</v>
      </c>
      <c r="G466" s="534">
        <f t="shared" si="17"/>
        <v>0</v>
      </c>
      <c r="H466" s="537">
        <v>0</v>
      </c>
      <c r="J466" s="437"/>
      <c r="K466" s="437"/>
    </row>
    <row r="467" spans="1:11" ht="15.75" hidden="1" thickBot="1">
      <c r="A467" s="601"/>
      <c r="B467" s="472"/>
      <c r="C467" s="135">
        <v>0</v>
      </c>
      <c r="D467" s="136">
        <v>0</v>
      </c>
      <c r="E467" s="136">
        <v>0</v>
      </c>
      <c r="F467" s="538">
        <v>0</v>
      </c>
      <c r="G467" s="534">
        <f t="shared" si="17"/>
        <v>0</v>
      </c>
      <c r="H467" s="537">
        <v>0</v>
      </c>
      <c r="J467" s="437"/>
      <c r="K467" s="437"/>
    </row>
    <row r="468" spans="1:11" ht="15.75" hidden="1" thickBot="1">
      <c r="A468" s="601"/>
      <c r="B468" s="472"/>
      <c r="C468" s="135">
        <v>0</v>
      </c>
      <c r="D468" s="136">
        <v>0</v>
      </c>
      <c r="E468" s="136">
        <v>0</v>
      </c>
      <c r="F468" s="538">
        <v>0</v>
      </c>
      <c r="G468" s="534">
        <f t="shared" si="17"/>
        <v>0</v>
      </c>
      <c r="H468" s="537">
        <v>0</v>
      </c>
      <c r="J468" s="437"/>
      <c r="K468" s="437"/>
    </row>
    <row r="469" spans="1:11" ht="15.75" hidden="1" thickBot="1">
      <c r="A469" s="601"/>
      <c r="B469" s="472"/>
      <c r="C469" s="135">
        <v>0</v>
      </c>
      <c r="D469" s="136">
        <v>0</v>
      </c>
      <c r="E469" s="136">
        <v>0</v>
      </c>
      <c r="F469" s="538">
        <v>0</v>
      </c>
      <c r="G469" s="534">
        <f t="shared" si="17"/>
        <v>0</v>
      </c>
      <c r="H469" s="537">
        <v>0</v>
      </c>
      <c r="J469" s="437"/>
      <c r="K469" s="437"/>
    </row>
    <row r="470" spans="1:11" ht="15.75" hidden="1" thickBot="1">
      <c r="A470" s="601"/>
      <c r="B470" s="472"/>
      <c r="C470" s="135">
        <v>0</v>
      </c>
      <c r="D470" s="136">
        <v>0</v>
      </c>
      <c r="E470" s="136">
        <v>0</v>
      </c>
      <c r="F470" s="538">
        <v>0</v>
      </c>
      <c r="G470" s="534">
        <f t="shared" si="17"/>
        <v>0</v>
      </c>
      <c r="H470" s="537">
        <v>0</v>
      </c>
      <c r="J470" s="437"/>
      <c r="K470" s="437"/>
    </row>
    <row r="471" spans="1:11" ht="15.75" hidden="1" thickBot="1">
      <c r="A471" s="601"/>
      <c r="B471" s="472"/>
      <c r="C471" s="135">
        <v>0</v>
      </c>
      <c r="D471" s="136">
        <v>0</v>
      </c>
      <c r="E471" s="136">
        <v>0</v>
      </c>
      <c r="F471" s="538">
        <v>0</v>
      </c>
      <c r="G471" s="534">
        <f t="shared" si="17"/>
        <v>0</v>
      </c>
      <c r="H471" s="537">
        <v>0</v>
      </c>
      <c r="J471" s="437"/>
      <c r="K471" s="437"/>
    </row>
    <row r="472" spans="1:11" ht="15.75" hidden="1" thickBot="1">
      <c r="A472" s="601"/>
      <c r="B472" s="472"/>
      <c r="C472" s="135">
        <v>0</v>
      </c>
      <c r="D472" s="136">
        <v>0</v>
      </c>
      <c r="E472" s="136">
        <v>0</v>
      </c>
      <c r="F472" s="538">
        <v>0</v>
      </c>
      <c r="G472" s="534">
        <f t="shared" si="17"/>
        <v>0</v>
      </c>
      <c r="H472" s="537">
        <v>0</v>
      </c>
      <c r="J472" s="437"/>
      <c r="K472" s="437"/>
    </row>
    <row r="473" spans="1:11" ht="15.75" hidden="1" thickBot="1">
      <c r="A473" s="601"/>
      <c r="B473" s="472"/>
      <c r="C473" s="135">
        <v>0</v>
      </c>
      <c r="D473" s="136">
        <v>0</v>
      </c>
      <c r="E473" s="136">
        <v>0</v>
      </c>
      <c r="F473" s="538">
        <v>0</v>
      </c>
      <c r="G473" s="534">
        <f t="shared" si="17"/>
        <v>0</v>
      </c>
      <c r="H473" s="537">
        <v>0</v>
      </c>
      <c r="J473" s="437"/>
      <c r="K473" s="437"/>
    </row>
    <row r="474" spans="1:11" ht="15.75" hidden="1" thickBot="1">
      <c r="A474" s="601"/>
      <c r="B474" s="472"/>
      <c r="C474" s="135">
        <v>0</v>
      </c>
      <c r="D474" s="136">
        <v>0</v>
      </c>
      <c r="E474" s="136">
        <v>0</v>
      </c>
      <c r="F474" s="538">
        <v>0</v>
      </c>
      <c r="G474" s="534">
        <f t="shared" si="17"/>
        <v>0</v>
      </c>
      <c r="H474" s="537">
        <v>0</v>
      </c>
      <c r="J474" s="437"/>
      <c r="K474" s="437"/>
    </row>
    <row r="475" spans="1:11" ht="15.75" hidden="1" thickBot="1">
      <c r="A475" s="601"/>
      <c r="B475" s="472"/>
      <c r="C475" s="135">
        <v>0</v>
      </c>
      <c r="D475" s="136">
        <v>0</v>
      </c>
      <c r="E475" s="136">
        <v>0</v>
      </c>
      <c r="F475" s="538">
        <v>0</v>
      </c>
      <c r="G475" s="534">
        <f t="shared" si="17"/>
        <v>0</v>
      </c>
      <c r="H475" s="537">
        <v>0</v>
      </c>
      <c r="J475" s="437"/>
      <c r="K475" s="437"/>
    </row>
    <row r="476" spans="1:11" ht="15.75" hidden="1" thickBot="1">
      <c r="A476" s="601"/>
      <c r="B476" s="472"/>
      <c r="C476" s="135">
        <v>0</v>
      </c>
      <c r="D476" s="136">
        <v>0</v>
      </c>
      <c r="E476" s="136">
        <v>0</v>
      </c>
      <c r="F476" s="538">
        <v>0</v>
      </c>
      <c r="G476" s="534">
        <f t="shared" si="17"/>
        <v>0</v>
      </c>
      <c r="H476" s="537">
        <v>0</v>
      </c>
      <c r="J476" s="437"/>
      <c r="K476" s="437"/>
    </row>
    <row r="477" spans="1:11" ht="15.75" hidden="1" thickBot="1">
      <c r="A477" s="601"/>
      <c r="B477" s="472"/>
      <c r="C477" s="135">
        <v>0</v>
      </c>
      <c r="D477" s="136">
        <v>0</v>
      </c>
      <c r="E477" s="136">
        <v>0</v>
      </c>
      <c r="F477" s="538">
        <v>0</v>
      </c>
      <c r="G477" s="534">
        <f t="shared" si="17"/>
        <v>0</v>
      </c>
      <c r="H477" s="537">
        <v>0</v>
      </c>
      <c r="J477" s="437"/>
      <c r="K477" s="437"/>
    </row>
    <row r="478" spans="1:11" ht="15.75" hidden="1" thickBot="1">
      <c r="A478" s="601"/>
      <c r="B478" s="472"/>
      <c r="C478" s="135">
        <v>0</v>
      </c>
      <c r="D478" s="136">
        <v>0</v>
      </c>
      <c r="E478" s="136">
        <v>0</v>
      </c>
      <c r="F478" s="538">
        <v>0</v>
      </c>
      <c r="G478" s="534">
        <f t="shared" si="17"/>
        <v>0</v>
      </c>
      <c r="H478" s="537">
        <v>0</v>
      </c>
      <c r="J478" s="437"/>
      <c r="K478" s="437"/>
    </row>
    <row r="479" spans="1:11" ht="15.75" hidden="1" thickBot="1">
      <c r="A479" s="601"/>
      <c r="B479" s="472"/>
      <c r="C479" s="135">
        <v>0</v>
      </c>
      <c r="D479" s="136">
        <v>0</v>
      </c>
      <c r="E479" s="136">
        <v>0</v>
      </c>
      <c r="F479" s="538">
        <v>0</v>
      </c>
      <c r="G479" s="534">
        <f t="shared" si="17"/>
        <v>0</v>
      </c>
      <c r="H479" s="537">
        <v>0</v>
      </c>
      <c r="J479" s="437"/>
      <c r="K479" s="437"/>
    </row>
    <row r="480" spans="1:11" ht="15.75" hidden="1" thickBot="1">
      <c r="A480" s="601"/>
      <c r="B480" s="472"/>
      <c r="C480" s="135">
        <v>0</v>
      </c>
      <c r="D480" s="136">
        <v>0</v>
      </c>
      <c r="E480" s="136">
        <v>0</v>
      </c>
      <c r="F480" s="538">
        <v>0</v>
      </c>
      <c r="G480" s="534">
        <f t="shared" si="17"/>
        <v>0</v>
      </c>
      <c r="H480" s="537">
        <v>0</v>
      </c>
      <c r="J480" s="437"/>
      <c r="K480" s="437"/>
    </row>
    <row r="481" spans="1:11" ht="15.75" hidden="1" thickBot="1">
      <c r="A481" s="601"/>
      <c r="B481" s="472"/>
      <c r="C481" s="135">
        <v>0</v>
      </c>
      <c r="D481" s="136">
        <v>0</v>
      </c>
      <c r="E481" s="136">
        <v>0</v>
      </c>
      <c r="F481" s="538">
        <v>0</v>
      </c>
      <c r="G481" s="534">
        <f t="shared" si="17"/>
        <v>0</v>
      </c>
      <c r="H481" s="537">
        <v>0</v>
      </c>
      <c r="J481" s="437"/>
      <c r="K481" s="437"/>
    </row>
    <row r="482" spans="1:11" ht="15.75" hidden="1" thickBot="1">
      <c r="A482" s="601"/>
      <c r="B482" s="472"/>
      <c r="C482" s="135">
        <v>0</v>
      </c>
      <c r="D482" s="136">
        <v>0</v>
      </c>
      <c r="E482" s="136">
        <v>0</v>
      </c>
      <c r="F482" s="538">
        <v>0</v>
      </c>
      <c r="G482" s="534">
        <f t="shared" ref="G482:G513" si="18">+C482+D482+E482+F482</f>
        <v>0</v>
      </c>
      <c r="H482" s="537">
        <v>0</v>
      </c>
      <c r="J482" s="437"/>
      <c r="K482" s="437"/>
    </row>
    <row r="483" spans="1:11" ht="15.75" hidden="1" thickBot="1">
      <c r="A483" s="601"/>
      <c r="B483" s="472"/>
      <c r="C483" s="135">
        <v>0</v>
      </c>
      <c r="D483" s="136">
        <v>0</v>
      </c>
      <c r="E483" s="136">
        <v>0</v>
      </c>
      <c r="F483" s="538">
        <v>0</v>
      </c>
      <c r="G483" s="534">
        <f t="shared" si="18"/>
        <v>0</v>
      </c>
      <c r="H483" s="537">
        <v>0</v>
      </c>
      <c r="J483" s="437"/>
      <c r="K483" s="437"/>
    </row>
    <row r="484" spans="1:11" ht="15.75" hidden="1" thickBot="1">
      <c r="A484" s="601"/>
      <c r="B484" s="472"/>
      <c r="C484" s="135">
        <v>0</v>
      </c>
      <c r="D484" s="136">
        <v>0</v>
      </c>
      <c r="E484" s="136">
        <v>0</v>
      </c>
      <c r="F484" s="538">
        <v>0</v>
      </c>
      <c r="G484" s="534">
        <f t="shared" si="18"/>
        <v>0</v>
      </c>
      <c r="H484" s="537">
        <v>0</v>
      </c>
      <c r="J484" s="437"/>
      <c r="K484" s="437"/>
    </row>
    <row r="485" spans="1:11" ht="15.75" hidden="1" thickBot="1">
      <c r="A485" s="601"/>
      <c r="B485" s="472"/>
      <c r="C485" s="135">
        <v>0</v>
      </c>
      <c r="D485" s="136">
        <v>0</v>
      </c>
      <c r="E485" s="136">
        <v>0</v>
      </c>
      <c r="F485" s="538">
        <v>0</v>
      </c>
      <c r="G485" s="534">
        <f t="shared" si="18"/>
        <v>0</v>
      </c>
      <c r="H485" s="537">
        <v>0</v>
      </c>
      <c r="J485" s="437"/>
      <c r="K485" s="437"/>
    </row>
    <row r="486" spans="1:11" ht="15.75" hidden="1" thickBot="1">
      <c r="A486" s="601"/>
      <c r="B486" s="472"/>
      <c r="C486" s="135">
        <v>0</v>
      </c>
      <c r="D486" s="136">
        <v>0</v>
      </c>
      <c r="E486" s="136">
        <v>0</v>
      </c>
      <c r="F486" s="538">
        <v>0</v>
      </c>
      <c r="G486" s="534">
        <f t="shared" si="18"/>
        <v>0</v>
      </c>
      <c r="H486" s="537">
        <v>0</v>
      </c>
      <c r="J486" s="437"/>
      <c r="K486" s="437"/>
    </row>
    <row r="487" spans="1:11" ht="15.75" hidden="1" thickBot="1">
      <c r="A487" s="601"/>
      <c r="B487" s="472"/>
      <c r="C487" s="135">
        <v>0</v>
      </c>
      <c r="D487" s="136">
        <v>0</v>
      </c>
      <c r="E487" s="136">
        <v>0</v>
      </c>
      <c r="F487" s="538">
        <v>0</v>
      </c>
      <c r="G487" s="534">
        <f t="shared" si="18"/>
        <v>0</v>
      </c>
      <c r="H487" s="537">
        <v>0</v>
      </c>
      <c r="J487" s="437"/>
      <c r="K487" s="437"/>
    </row>
    <row r="488" spans="1:11" ht="15.75" hidden="1" thickBot="1">
      <c r="A488" s="601"/>
      <c r="B488" s="472"/>
      <c r="C488" s="135">
        <v>0</v>
      </c>
      <c r="D488" s="136">
        <v>0</v>
      </c>
      <c r="E488" s="136">
        <v>0</v>
      </c>
      <c r="F488" s="538">
        <v>0</v>
      </c>
      <c r="G488" s="534">
        <f t="shared" si="18"/>
        <v>0</v>
      </c>
      <c r="H488" s="537">
        <v>0</v>
      </c>
      <c r="J488" s="437"/>
      <c r="K488" s="437"/>
    </row>
    <row r="489" spans="1:11" ht="15.75" hidden="1" thickBot="1">
      <c r="A489" s="601"/>
      <c r="B489" s="472"/>
      <c r="C489" s="135">
        <v>0</v>
      </c>
      <c r="D489" s="136">
        <v>0</v>
      </c>
      <c r="E489" s="136">
        <v>0</v>
      </c>
      <c r="F489" s="538">
        <v>0</v>
      </c>
      <c r="G489" s="534">
        <f t="shared" si="18"/>
        <v>0</v>
      </c>
      <c r="H489" s="537">
        <v>0</v>
      </c>
      <c r="J489" s="437"/>
      <c r="K489" s="437"/>
    </row>
    <row r="490" spans="1:11" ht="15.75" hidden="1" thickBot="1">
      <c r="A490" s="601"/>
      <c r="B490" s="472"/>
      <c r="C490" s="135">
        <v>0</v>
      </c>
      <c r="D490" s="136">
        <v>0</v>
      </c>
      <c r="E490" s="136">
        <v>0</v>
      </c>
      <c r="F490" s="538">
        <v>0</v>
      </c>
      <c r="G490" s="534">
        <f t="shared" si="18"/>
        <v>0</v>
      </c>
      <c r="H490" s="537">
        <v>0</v>
      </c>
      <c r="J490" s="437"/>
      <c r="K490" s="437"/>
    </row>
    <row r="491" spans="1:11" ht="15.75" hidden="1" thickBot="1">
      <c r="A491" s="601"/>
      <c r="B491" s="472"/>
      <c r="C491" s="135">
        <v>0</v>
      </c>
      <c r="D491" s="136">
        <v>0</v>
      </c>
      <c r="E491" s="136">
        <v>0</v>
      </c>
      <c r="F491" s="538">
        <v>0</v>
      </c>
      <c r="G491" s="534">
        <f t="shared" si="18"/>
        <v>0</v>
      </c>
      <c r="H491" s="537">
        <v>0</v>
      </c>
      <c r="J491" s="437"/>
      <c r="K491" s="437"/>
    </row>
    <row r="492" spans="1:11" ht="15.75" hidden="1" thickBot="1">
      <c r="A492" s="601"/>
      <c r="B492" s="472"/>
      <c r="C492" s="135">
        <v>0</v>
      </c>
      <c r="D492" s="136">
        <v>0</v>
      </c>
      <c r="E492" s="136">
        <v>0</v>
      </c>
      <c r="F492" s="538">
        <v>0</v>
      </c>
      <c r="G492" s="534">
        <f t="shared" si="18"/>
        <v>0</v>
      </c>
      <c r="H492" s="537">
        <v>0</v>
      </c>
      <c r="J492" s="437"/>
      <c r="K492" s="437"/>
    </row>
    <row r="493" spans="1:11" ht="15.75" hidden="1" thickBot="1">
      <c r="A493" s="601"/>
      <c r="B493" s="472"/>
      <c r="C493" s="135">
        <v>0</v>
      </c>
      <c r="D493" s="136">
        <v>0</v>
      </c>
      <c r="E493" s="136">
        <v>0</v>
      </c>
      <c r="F493" s="538">
        <v>0</v>
      </c>
      <c r="G493" s="534">
        <f t="shared" si="18"/>
        <v>0</v>
      </c>
      <c r="H493" s="537">
        <v>0</v>
      </c>
      <c r="J493" s="437"/>
      <c r="K493" s="437"/>
    </row>
    <row r="494" spans="1:11" ht="15.75" hidden="1" thickBot="1">
      <c r="A494" s="601"/>
      <c r="B494" s="472"/>
      <c r="C494" s="135">
        <v>0</v>
      </c>
      <c r="D494" s="136">
        <v>0</v>
      </c>
      <c r="E494" s="136">
        <v>0</v>
      </c>
      <c r="F494" s="538">
        <v>0</v>
      </c>
      <c r="G494" s="534">
        <f t="shared" si="18"/>
        <v>0</v>
      </c>
      <c r="H494" s="537">
        <v>0</v>
      </c>
      <c r="J494" s="437"/>
      <c r="K494" s="437"/>
    </row>
    <row r="495" spans="1:11" ht="15.75" hidden="1" thickBot="1">
      <c r="A495" s="601"/>
      <c r="B495" s="472"/>
      <c r="C495" s="135">
        <v>0</v>
      </c>
      <c r="D495" s="136">
        <v>0</v>
      </c>
      <c r="E495" s="136">
        <v>0</v>
      </c>
      <c r="F495" s="538">
        <v>0</v>
      </c>
      <c r="G495" s="534">
        <f t="shared" si="18"/>
        <v>0</v>
      </c>
      <c r="H495" s="537">
        <v>0</v>
      </c>
      <c r="J495" s="437"/>
      <c r="K495" s="437"/>
    </row>
    <row r="496" spans="1:11" ht="15.75" hidden="1" thickBot="1">
      <c r="A496" s="601"/>
      <c r="B496" s="472"/>
      <c r="C496" s="135">
        <v>0</v>
      </c>
      <c r="D496" s="136">
        <v>0</v>
      </c>
      <c r="E496" s="136">
        <v>0</v>
      </c>
      <c r="F496" s="538">
        <v>0</v>
      </c>
      <c r="G496" s="534">
        <f t="shared" si="18"/>
        <v>0</v>
      </c>
      <c r="H496" s="537">
        <v>0</v>
      </c>
      <c r="J496" s="437"/>
      <c r="K496" s="437"/>
    </row>
    <row r="497" spans="1:11" ht="15.75" hidden="1" thickBot="1">
      <c r="A497" s="601"/>
      <c r="B497" s="472"/>
      <c r="C497" s="135">
        <v>0</v>
      </c>
      <c r="D497" s="136">
        <v>0</v>
      </c>
      <c r="E497" s="136">
        <v>0</v>
      </c>
      <c r="F497" s="538">
        <v>0</v>
      </c>
      <c r="G497" s="534">
        <f t="shared" si="18"/>
        <v>0</v>
      </c>
      <c r="H497" s="537">
        <v>0</v>
      </c>
      <c r="J497" s="437"/>
      <c r="K497" s="437"/>
    </row>
    <row r="498" spans="1:11" ht="15.75" hidden="1" thickBot="1">
      <c r="A498" s="601"/>
      <c r="B498" s="472"/>
      <c r="C498" s="135">
        <v>0</v>
      </c>
      <c r="D498" s="136">
        <v>0</v>
      </c>
      <c r="E498" s="136">
        <v>0</v>
      </c>
      <c r="F498" s="538">
        <v>0</v>
      </c>
      <c r="G498" s="534">
        <f t="shared" si="18"/>
        <v>0</v>
      </c>
      <c r="H498" s="537">
        <v>0</v>
      </c>
      <c r="J498" s="437"/>
      <c r="K498" s="437"/>
    </row>
    <row r="499" spans="1:11" ht="15.75" hidden="1" thickBot="1">
      <c r="A499" s="601"/>
      <c r="B499" s="472"/>
      <c r="C499" s="135">
        <v>0</v>
      </c>
      <c r="D499" s="136">
        <v>0</v>
      </c>
      <c r="E499" s="136">
        <v>0</v>
      </c>
      <c r="F499" s="538">
        <v>0</v>
      </c>
      <c r="G499" s="534">
        <f t="shared" si="18"/>
        <v>0</v>
      </c>
      <c r="H499" s="537">
        <v>0</v>
      </c>
      <c r="J499" s="437"/>
      <c r="K499" s="437"/>
    </row>
    <row r="500" spans="1:11" ht="15.75" hidden="1" thickBot="1">
      <c r="A500" s="601"/>
      <c r="B500" s="472"/>
      <c r="C500" s="135">
        <v>0</v>
      </c>
      <c r="D500" s="136">
        <v>0</v>
      </c>
      <c r="E500" s="136">
        <v>0</v>
      </c>
      <c r="F500" s="538">
        <v>0</v>
      </c>
      <c r="G500" s="534">
        <f t="shared" si="18"/>
        <v>0</v>
      </c>
      <c r="H500" s="537">
        <v>0</v>
      </c>
      <c r="J500" s="437"/>
      <c r="K500" s="437"/>
    </row>
    <row r="501" spans="1:11" ht="15.75" hidden="1" thickBot="1">
      <c r="A501" s="601"/>
      <c r="B501" s="472"/>
      <c r="C501" s="135">
        <v>0</v>
      </c>
      <c r="D501" s="136">
        <v>0</v>
      </c>
      <c r="E501" s="136">
        <v>0</v>
      </c>
      <c r="F501" s="538">
        <v>0</v>
      </c>
      <c r="G501" s="534">
        <f t="shared" si="18"/>
        <v>0</v>
      </c>
      <c r="H501" s="537">
        <v>0</v>
      </c>
      <c r="J501" s="437"/>
      <c r="K501" s="437"/>
    </row>
    <row r="502" spans="1:11" ht="15.75" hidden="1" thickBot="1">
      <c r="A502" s="601"/>
      <c r="B502" s="472"/>
      <c r="C502" s="135">
        <v>0</v>
      </c>
      <c r="D502" s="136">
        <v>0</v>
      </c>
      <c r="E502" s="136">
        <v>0</v>
      </c>
      <c r="F502" s="538">
        <v>0</v>
      </c>
      <c r="G502" s="534">
        <f t="shared" si="18"/>
        <v>0</v>
      </c>
      <c r="H502" s="537">
        <v>0</v>
      </c>
      <c r="J502" s="437"/>
      <c r="K502" s="437"/>
    </row>
    <row r="503" spans="1:11" ht="15.75" hidden="1" thickBot="1">
      <c r="A503" s="601"/>
      <c r="B503" s="472"/>
      <c r="C503" s="135">
        <v>0</v>
      </c>
      <c r="D503" s="136">
        <v>0</v>
      </c>
      <c r="E503" s="136">
        <v>0</v>
      </c>
      <c r="F503" s="538">
        <v>0</v>
      </c>
      <c r="G503" s="534">
        <f t="shared" si="18"/>
        <v>0</v>
      </c>
      <c r="H503" s="537">
        <v>0</v>
      </c>
      <c r="J503" s="437"/>
      <c r="K503" s="437"/>
    </row>
    <row r="504" spans="1:11" ht="15.75" hidden="1" thickBot="1">
      <c r="A504" s="601"/>
      <c r="B504" s="472"/>
      <c r="C504" s="135">
        <v>0</v>
      </c>
      <c r="D504" s="136">
        <v>0</v>
      </c>
      <c r="E504" s="136">
        <v>0</v>
      </c>
      <c r="F504" s="538">
        <v>0</v>
      </c>
      <c r="G504" s="534">
        <f t="shared" si="18"/>
        <v>0</v>
      </c>
      <c r="H504" s="537">
        <v>0</v>
      </c>
      <c r="J504" s="437"/>
      <c r="K504" s="437"/>
    </row>
    <row r="505" spans="1:11" ht="15.75" hidden="1" thickBot="1">
      <c r="A505" s="601"/>
      <c r="B505" s="472"/>
      <c r="C505" s="135">
        <v>0</v>
      </c>
      <c r="D505" s="136">
        <v>0</v>
      </c>
      <c r="E505" s="136">
        <v>0</v>
      </c>
      <c r="F505" s="538">
        <v>0</v>
      </c>
      <c r="G505" s="534">
        <f t="shared" si="18"/>
        <v>0</v>
      </c>
      <c r="H505" s="537">
        <v>0</v>
      </c>
      <c r="J505" s="437"/>
      <c r="K505" s="437"/>
    </row>
    <row r="506" spans="1:11" ht="15.75" hidden="1" thickBot="1">
      <c r="A506" s="601"/>
      <c r="B506" s="472"/>
      <c r="C506" s="135">
        <v>0</v>
      </c>
      <c r="D506" s="136">
        <v>0</v>
      </c>
      <c r="E506" s="136">
        <v>0</v>
      </c>
      <c r="F506" s="538">
        <v>0</v>
      </c>
      <c r="G506" s="534">
        <f t="shared" si="18"/>
        <v>0</v>
      </c>
      <c r="H506" s="537">
        <v>0</v>
      </c>
      <c r="J506" s="437"/>
      <c r="K506" s="437"/>
    </row>
    <row r="507" spans="1:11" ht="15.75" hidden="1" thickBot="1">
      <c r="A507" s="601"/>
      <c r="B507" s="472"/>
      <c r="C507" s="135">
        <v>0</v>
      </c>
      <c r="D507" s="136">
        <v>0</v>
      </c>
      <c r="E507" s="136">
        <v>0</v>
      </c>
      <c r="F507" s="538">
        <v>0</v>
      </c>
      <c r="G507" s="534">
        <f t="shared" si="18"/>
        <v>0</v>
      </c>
      <c r="H507" s="537">
        <v>0</v>
      </c>
      <c r="J507" s="437"/>
      <c r="K507" s="437"/>
    </row>
    <row r="508" spans="1:11" ht="15.75" hidden="1" thickBot="1">
      <c r="A508" s="601"/>
      <c r="B508" s="472"/>
      <c r="C508" s="135">
        <v>0</v>
      </c>
      <c r="D508" s="136">
        <v>0</v>
      </c>
      <c r="E508" s="136">
        <v>0</v>
      </c>
      <c r="F508" s="538">
        <v>0</v>
      </c>
      <c r="G508" s="534">
        <f t="shared" si="18"/>
        <v>0</v>
      </c>
      <c r="H508" s="537">
        <v>0</v>
      </c>
      <c r="J508" s="437"/>
      <c r="K508" s="437"/>
    </row>
    <row r="509" spans="1:11" ht="15.75" hidden="1" thickBot="1">
      <c r="A509" s="601"/>
      <c r="B509" s="472"/>
      <c r="C509" s="135">
        <v>0</v>
      </c>
      <c r="D509" s="136">
        <v>0</v>
      </c>
      <c r="E509" s="136">
        <v>0</v>
      </c>
      <c r="F509" s="538">
        <v>0</v>
      </c>
      <c r="G509" s="534">
        <f t="shared" si="18"/>
        <v>0</v>
      </c>
      <c r="H509" s="537">
        <v>0</v>
      </c>
      <c r="J509" s="437"/>
      <c r="K509" s="437"/>
    </row>
    <row r="510" spans="1:11" ht="15.75" hidden="1" thickBot="1">
      <c r="A510" s="601"/>
      <c r="B510" s="472"/>
      <c r="C510" s="135">
        <v>0</v>
      </c>
      <c r="D510" s="136">
        <v>0</v>
      </c>
      <c r="E510" s="136">
        <v>0</v>
      </c>
      <c r="F510" s="538">
        <v>0</v>
      </c>
      <c r="G510" s="534">
        <f t="shared" si="18"/>
        <v>0</v>
      </c>
      <c r="H510" s="537">
        <v>0</v>
      </c>
      <c r="J510" s="437"/>
      <c r="K510" s="437"/>
    </row>
    <row r="511" spans="1:11" ht="15.75" hidden="1" thickBot="1">
      <c r="A511" s="601"/>
      <c r="B511" s="472"/>
      <c r="C511" s="135">
        <v>0</v>
      </c>
      <c r="D511" s="136">
        <v>0</v>
      </c>
      <c r="E511" s="136">
        <v>0</v>
      </c>
      <c r="F511" s="538">
        <v>0</v>
      </c>
      <c r="G511" s="534">
        <f t="shared" si="18"/>
        <v>0</v>
      </c>
      <c r="H511" s="537">
        <v>0</v>
      </c>
      <c r="J511" s="437"/>
      <c r="K511" s="437"/>
    </row>
    <row r="512" spans="1:11" ht="15.75" hidden="1" thickBot="1">
      <c r="A512" s="601"/>
      <c r="B512" s="472"/>
      <c r="C512" s="135">
        <v>0</v>
      </c>
      <c r="D512" s="136">
        <v>0</v>
      </c>
      <c r="E512" s="136">
        <v>0</v>
      </c>
      <c r="F512" s="538">
        <v>0</v>
      </c>
      <c r="G512" s="534">
        <f t="shared" si="18"/>
        <v>0</v>
      </c>
      <c r="H512" s="537">
        <v>0</v>
      </c>
      <c r="J512" s="437"/>
      <c r="K512" s="437"/>
    </row>
    <row r="513" spans="1:11" ht="15.75" hidden="1" thickBot="1">
      <c r="A513" s="601"/>
      <c r="B513" s="472"/>
      <c r="C513" s="135">
        <v>0</v>
      </c>
      <c r="D513" s="136">
        <v>0</v>
      </c>
      <c r="E513" s="136">
        <v>0</v>
      </c>
      <c r="F513" s="538">
        <v>0</v>
      </c>
      <c r="G513" s="534">
        <f t="shared" si="18"/>
        <v>0</v>
      </c>
      <c r="H513" s="537">
        <v>0</v>
      </c>
      <c r="J513" s="437"/>
      <c r="K513" s="437"/>
    </row>
    <row r="514" spans="1:11" ht="15.75" hidden="1" thickBot="1">
      <c r="A514" s="601"/>
      <c r="B514" s="472"/>
      <c r="C514" s="135">
        <v>0</v>
      </c>
      <c r="D514" s="136">
        <v>0</v>
      </c>
      <c r="E514" s="136">
        <v>0</v>
      </c>
      <c r="F514" s="538">
        <v>0</v>
      </c>
      <c r="G514" s="534">
        <f>+C514+D514+E514+F514</f>
        <v>0</v>
      </c>
      <c r="H514" s="537">
        <v>0</v>
      </c>
      <c r="J514" s="437"/>
      <c r="K514" s="437"/>
    </row>
    <row r="515" spans="1:11" ht="15.75" hidden="1" thickBot="1">
      <c r="A515" s="601"/>
      <c r="B515" s="472"/>
      <c r="C515" s="135">
        <v>0</v>
      </c>
      <c r="D515" s="136">
        <v>0</v>
      </c>
      <c r="E515" s="136">
        <v>0</v>
      </c>
      <c r="F515" s="538">
        <v>0</v>
      </c>
      <c r="G515" s="534">
        <f>+C515+D515+E515+F515</f>
        <v>0</v>
      </c>
      <c r="H515" s="537">
        <v>0</v>
      </c>
      <c r="J515" s="437"/>
      <c r="K515" s="437"/>
    </row>
    <row r="516" spans="1:11" ht="15.75" hidden="1" thickBot="1">
      <c r="A516" s="601"/>
      <c r="B516" s="472"/>
      <c r="C516" s="135">
        <v>0</v>
      </c>
      <c r="D516" s="136">
        <v>0</v>
      </c>
      <c r="E516" s="136">
        <v>0</v>
      </c>
      <c r="F516" s="538">
        <v>0</v>
      </c>
      <c r="G516" s="534">
        <f>+C516+D516+E516+F516</f>
        <v>0</v>
      </c>
      <c r="H516" s="537">
        <v>0</v>
      </c>
      <c r="J516" s="437"/>
      <c r="K516" s="437"/>
    </row>
    <row r="517" spans="1:11" ht="15.75" hidden="1" thickBot="1">
      <c r="A517" s="601"/>
      <c r="B517" s="472"/>
      <c r="C517" s="135">
        <v>0</v>
      </c>
      <c r="D517" s="136">
        <v>0</v>
      </c>
      <c r="E517" s="136">
        <v>0</v>
      </c>
      <c r="F517" s="538">
        <v>0</v>
      </c>
      <c r="G517" s="534">
        <f>+C517+D517+E517+F517</f>
        <v>0</v>
      </c>
      <c r="H517" s="537">
        <v>0</v>
      </c>
      <c r="J517" s="437"/>
      <c r="K517" s="437"/>
    </row>
    <row r="518" spans="1:11" ht="16.5" thickTop="1" thickBot="1">
      <c r="A518" s="596"/>
      <c r="B518" s="595" t="s">
        <v>545</v>
      </c>
      <c r="C518" s="450">
        <f t="shared" ref="C518:H518" si="19">SUM(C418:C517)</f>
        <v>0</v>
      </c>
      <c r="D518" s="447">
        <f t="shared" si="19"/>
        <v>0</v>
      </c>
      <c r="E518" s="447">
        <f t="shared" si="19"/>
        <v>0</v>
      </c>
      <c r="F518" s="446">
        <f t="shared" si="19"/>
        <v>0</v>
      </c>
      <c r="G518" s="448">
        <f t="shared" si="19"/>
        <v>0</v>
      </c>
      <c r="H518" s="445">
        <f t="shared" si="19"/>
        <v>0</v>
      </c>
      <c r="J518" s="437"/>
      <c r="K518" s="437"/>
    </row>
    <row r="519" spans="1:11" ht="15.75" thickTop="1">
      <c r="A519" s="603"/>
      <c r="B519" s="602" t="s">
        <v>478</v>
      </c>
      <c r="C519" s="532"/>
      <c r="D519" s="542"/>
      <c r="E519" s="542"/>
      <c r="F519" s="541"/>
      <c r="G519" s="540"/>
      <c r="H519" s="539"/>
      <c r="I519" s="449" t="s">
        <v>98</v>
      </c>
      <c r="J519" s="437"/>
      <c r="K519" s="437"/>
    </row>
    <row r="520" spans="1:11">
      <c r="A520" s="601"/>
      <c r="B520" s="472"/>
      <c r="C520" s="135">
        <v>0</v>
      </c>
      <c r="D520" s="136">
        <v>0</v>
      </c>
      <c r="E520" s="136">
        <v>0</v>
      </c>
      <c r="F520" s="538">
        <v>0</v>
      </c>
      <c r="G520" s="534">
        <f t="shared" ref="G520:G551" si="20">+C520+D520+E520+F520</f>
        <v>0</v>
      </c>
      <c r="H520" s="537">
        <v>0</v>
      </c>
      <c r="J520" s="437"/>
      <c r="K520" s="437"/>
    </row>
    <row r="521" spans="1:11">
      <c r="A521" s="601"/>
      <c r="B521" s="472"/>
      <c r="C521" s="135">
        <v>0</v>
      </c>
      <c r="D521" s="136">
        <v>0</v>
      </c>
      <c r="E521" s="136">
        <v>0</v>
      </c>
      <c r="F521" s="538">
        <v>0</v>
      </c>
      <c r="G521" s="534">
        <f t="shared" si="20"/>
        <v>0</v>
      </c>
      <c r="H521" s="537">
        <v>0</v>
      </c>
      <c r="J521" s="437"/>
      <c r="K521" s="437"/>
    </row>
    <row r="522" spans="1:11">
      <c r="A522" s="601"/>
      <c r="B522" s="472"/>
      <c r="C522" s="135">
        <v>0</v>
      </c>
      <c r="D522" s="136">
        <v>0</v>
      </c>
      <c r="E522" s="136">
        <v>0</v>
      </c>
      <c r="F522" s="538">
        <v>0</v>
      </c>
      <c r="G522" s="534">
        <f t="shared" si="20"/>
        <v>0</v>
      </c>
      <c r="H522" s="537">
        <v>0</v>
      </c>
      <c r="J522" s="437"/>
      <c r="K522" s="437"/>
    </row>
    <row r="523" spans="1:11">
      <c r="A523" s="601"/>
      <c r="B523" s="472"/>
      <c r="C523" s="135">
        <v>0</v>
      </c>
      <c r="D523" s="136">
        <v>0</v>
      </c>
      <c r="E523" s="136">
        <v>0</v>
      </c>
      <c r="F523" s="538">
        <v>0</v>
      </c>
      <c r="G523" s="534">
        <f t="shared" si="20"/>
        <v>0</v>
      </c>
      <c r="H523" s="537">
        <v>0</v>
      </c>
      <c r="J523" s="437"/>
      <c r="K523" s="437"/>
    </row>
    <row r="524" spans="1:11">
      <c r="A524" s="601"/>
      <c r="B524" s="472"/>
      <c r="C524" s="135">
        <v>0</v>
      </c>
      <c r="D524" s="136">
        <v>0</v>
      </c>
      <c r="E524" s="136">
        <v>0</v>
      </c>
      <c r="F524" s="538">
        <v>0</v>
      </c>
      <c r="G524" s="534">
        <f t="shared" si="20"/>
        <v>0</v>
      </c>
      <c r="H524" s="537">
        <v>0</v>
      </c>
      <c r="J524" s="437"/>
      <c r="K524" s="437"/>
    </row>
    <row r="525" spans="1:11">
      <c r="A525" s="601"/>
      <c r="B525" s="472"/>
      <c r="C525" s="135">
        <v>0</v>
      </c>
      <c r="D525" s="136">
        <v>0</v>
      </c>
      <c r="E525" s="136">
        <v>0</v>
      </c>
      <c r="F525" s="538">
        <v>0</v>
      </c>
      <c r="G525" s="534">
        <f t="shared" si="20"/>
        <v>0</v>
      </c>
      <c r="H525" s="537">
        <v>0</v>
      </c>
      <c r="J525" s="437"/>
      <c r="K525" s="437"/>
    </row>
    <row r="526" spans="1:11">
      <c r="A526" s="601"/>
      <c r="B526" s="472"/>
      <c r="C526" s="135">
        <v>0</v>
      </c>
      <c r="D526" s="136">
        <v>0</v>
      </c>
      <c r="E526" s="136">
        <v>0</v>
      </c>
      <c r="F526" s="538">
        <v>0</v>
      </c>
      <c r="G526" s="534">
        <f t="shared" si="20"/>
        <v>0</v>
      </c>
      <c r="H526" s="537">
        <v>0</v>
      </c>
      <c r="J526" s="437"/>
      <c r="K526" s="437"/>
    </row>
    <row r="527" spans="1:11">
      <c r="A527" s="601"/>
      <c r="B527" s="472"/>
      <c r="C527" s="135">
        <v>0</v>
      </c>
      <c r="D527" s="136">
        <v>0</v>
      </c>
      <c r="E527" s="136">
        <v>0</v>
      </c>
      <c r="F527" s="538">
        <v>0</v>
      </c>
      <c r="G527" s="534">
        <f t="shared" si="20"/>
        <v>0</v>
      </c>
      <c r="H527" s="537">
        <v>0</v>
      </c>
      <c r="J527" s="437"/>
      <c r="K527" s="437"/>
    </row>
    <row r="528" spans="1:11">
      <c r="A528" s="601"/>
      <c r="B528" s="472"/>
      <c r="C528" s="135">
        <v>0</v>
      </c>
      <c r="D528" s="136">
        <v>0</v>
      </c>
      <c r="E528" s="136">
        <v>0</v>
      </c>
      <c r="F528" s="538">
        <v>0</v>
      </c>
      <c r="G528" s="534">
        <f t="shared" si="20"/>
        <v>0</v>
      </c>
      <c r="H528" s="537">
        <v>0</v>
      </c>
      <c r="J528" s="437"/>
      <c r="K528" s="437"/>
    </row>
    <row r="529" spans="1:11">
      <c r="A529" s="601"/>
      <c r="B529" s="472"/>
      <c r="C529" s="135">
        <v>0</v>
      </c>
      <c r="D529" s="136">
        <v>0</v>
      </c>
      <c r="E529" s="136">
        <v>0</v>
      </c>
      <c r="F529" s="538">
        <v>0</v>
      </c>
      <c r="G529" s="534">
        <f t="shared" si="20"/>
        <v>0</v>
      </c>
      <c r="H529" s="537">
        <v>0</v>
      </c>
      <c r="J529" s="437"/>
      <c r="K529" s="437"/>
    </row>
    <row r="530" spans="1:11">
      <c r="A530" s="601"/>
      <c r="B530" s="472"/>
      <c r="C530" s="135">
        <v>0</v>
      </c>
      <c r="D530" s="136">
        <v>0</v>
      </c>
      <c r="E530" s="136">
        <v>0</v>
      </c>
      <c r="F530" s="538">
        <v>0</v>
      </c>
      <c r="G530" s="534">
        <f t="shared" si="20"/>
        <v>0</v>
      </c>
      <c r="H530" s="537">
        <v>0</v>
      </c>
      <c r="J530" s="437"/>
      <c r="K530" s="437"/>
    </row>
    <row r="531" spans="1:11">
      <c r="A531" s="601"/>
      <c r="B531" s="472"/>
      <c r="C531" s="135">
        <v>0</v>
      </c>
      <c r="D531" s="136">
        <v>0</v>
      </c>
      <c r="E531" s="136">
        <v>0</v>
      </c>
      <c r="F531" s="538">
        <v>0</v>
      </c>
      <c r="G531" s="534">
        <f t="shared" si="20"/>
        <v>0</v>
      </c>
      <c r="H531" s="537">
        <v>0</v>
      </c>
      <c r="J531" s="437"/>
      <c r="K531" s="437"/>
    </row>
    <row r="532" spans="1:11">
      <c r="A532" s="601"/>
      <c r="B532" s="472"/>
      <c r="C532" s="135">
        <v>0</v>
      </c>
      <c r="D532" s="136">
        <v>0</v>
      </c>
      <c r="E532" s="136">
        <v>0</v>
      </c>
      <c r="F532" s="538">
        <v>0</v>
      </c>
      <c r="G532" s="534">
        <f t="shared" si="20"/>
        <v>0</v>
      </c>
      <c r="H532" s="537">
        <v>0</v>
      </c>
      <c r="J532" s="437"/>
      <c r="K532" s="437"/>
    </row>
    <row r="533" spans="1:11">
      <c r="A533" s="601"/>
      <c r="B533" s="472"/>
      <c r="C533" s="135">
        <v>0</v>
      </c>
      <c r="D533" s="136">
        <v>0</v>
      </c>
      <c r="E533" s="136">
        <v>0</v>
      </c>
      <c r="F533" s="538">
        <v>0</v>
      </c>
      <c r="G533" s="534">
        <f t="shared" si="20"/>
        <v>0</v>
      </c>
      <c r="H533" s="537">
        <v>0</v>
      </c>
      <c r="J533" s="437"/>
      <c r="K533" s="437"/>
    </row>
    <row r="534" spans="1:11" ht="15.75" thickBot="1">
      <c r="A534" s="601"/>
      <c r="B534" s="472"/>
      <c r="C534" s="135">
        <v>0</v>
      </c>
      <c r="D534" s="136">
        <v>0</v>
      </c>
      <c r="E534" s="136">
        <v>0</v>
      </c>
      <c r="F534" s="538">
        <v>0</v>
      </c>
      <c r="G534" s="534">
        <f t="shared" si="20"/>
        <v>0</v>
      </c>
      <c r="H534" s="537">
        <v>0</v>
      </c>
      <c r="J534" s="437"/>
      <c r="K534" s="437"/>
    </row>
    <row r="535" spans="1:11" ht="15.75" hidden="1" thickBot="1">
      <c r="A535" s="601"/>
      <c r="B535" s="472"/>
      <c r="C535" s="135">
        <v>0</v>
      </c>
      <c r="D535" s="136">
        <v>0</v>
      </c>
      <c r="E535" s="136">
        <v>0</v>
      </c>
      <c r="F535" s="538">
        <v>0</v>
      </c>
      <c r="G535" s="534">
        <f t="shared" si="20"/>
        <v>0</v>
      </c>
      <c r="H535" s="537">
        <v>0</v>
      </c>
      <c r="J535" s="437"/>
      <c r="K535" s="437"/>
    </row>
    <row r="536" spans="1:11" ht="15.75" hidden="1" thickBot="1">
      <c r="A536" s="601"/>
      <c r="B536" s="472"/>
      <c r="C536" s="135">
        <v>0</v>
      </c>
      <c r="D536" s="136">
        <v>0</v>
      </c>
      <c r="E536" s="136">
        <v>0</v>
      </c>
      <c r="F536" s="538">
        <v>0</v>
      </c>
      <c r="G536" s="534">
        <f t="shared" si="20"/>
        <v>0</v>
      </c>
      <c r="H536" s="537">
        <v>0</v>
      </c>
      <c r="J536" s="437"/>
      <c r="K536" s="437"/>
    </row>
    <row r="537" spans="1:11" ht="15.75" hidden="1" thickBot="1">
      <c r="A537" s="601"/>
      <c r="B537" s="472"/>
      <c r="C537" s="135">
        <v>0</v>
      </c>
      <c r="D537" s="136">
        <v>0</v>
      </c>
      <c r="E537" s="136">
        <v>0</v>
      </c>
      <c r="F537" s="538">
        <v>0</v>
      </c>
      <c r="G537" s="534">
        <f t="shared" si="20"/>
        <v>0</v>
      </c>
      <c r="H537" s="537">
        <v>0</v>
      </c>
      <c r="J537" s="437"/>
      <c r="K537" s="437"/>
    </row>
    <row r="538" spans="1:11" ht="15.75" hidden="1" thickBot="1">
      <c r="A538" s="601"/>
      <c r="B538" s="472"/>
      <c r="C538" s="135">
        <v>0</v>
      </c>
      <c r="D538" s="136">
        <v>0</v>
      </c>
      <c r="E538" s="136">
        <v>0</v>
      </c>
      <c r="F538" s="538">
        <v>0</v>
      </c>
      <c r="G538" s="534">
        <f t="shared" si="20"/>
        <v>0</v>
      </c>
      <c r="H538" s="537">
        <v>0</v>
      </c>
      <c r="J538" s="437"/>
      <c r="K538" s="437"/>
    </row>
    <row r="539" spans="1:11" ht="15.75" hidden="1" thickBot="1">
      <c r="A539" s="601"/>
      <c r="B539" s="472"/>
      <c r="C539" s="135">
        <v>0</v>
      </c>
      <c r="D539" s="136">
        <v>0</v>
      </c>
      <c r="E539" s="136">
        <v>0</v>
      </c>
      <c r="F539" s="538">
        <v>0</v>
      </c>
      <c r="G539" s="534">
        <f t="shared" si="20"/>
        <v>0</v>
      </c>
      <c r="H539" s="537">
        <v>0</v>
      </c>
      <c r="J539" s="437"/>
      <c r="K539" s="437"/>
    </row>
    <row r="540" spans="1:11" ht="15.75" hidden="1" thickBot="1">
      <c r="A540" s="601"/>
      <c r="B540" s="472"/>
      <c r="C540" s="135">
        <v>0</v>
      </c>
      <c r="D540" s="136">
        <v>0</v>
      </c>
      <c r="E540" s="136">
        <v>0</v>
      </c>
      <c r="F540" s="538">
        <v>0</v>
      </c>
      <c r="G540" s="534">
        <f t="shared" si="20"/>
        <v>0</v>
      </c>
      <c r="H540" s="537">
        <v>0</v>
      </c>
      <c r="J540" s="437"/>
      <c r="K540" s="437"/>
    </row>
    <row r="541" spans="1:11" ht="15.75" hidden="1" thickBot="1">
      <c r="A541" s="601"/>
      <c r="B541" s="472"/>
      <c r="C541" s="135">
        <v>0</v>
      </c>
      <c r="D541" s="136">
        <v>0</v>
      </c>
      <c r="E541" s="136">
        <v>0</v>
      </c>
      <c r="F541" s="538">
        <v>0</v>
      </c>
      <c r="G541" s="534">
        <f t="shared" si="20"/>
        <v>0</v>
      </c>
      <c r="H541" s="537">
        <v>0</v>
      </c>
      <c r="J541" s="437"/>
      <c r="K541" s="437"/>
    </row>
    <row r="542" spans="1:11" ht="15.75" hidden="1" thickBot="1">
      <c r="A542" s="601"/>
      <c r="B542" s="472"/>
      <c r="C542" s="135">
        <v>0</v>
      </c>
      <c r="D542" s="136">
        <v>0</v>
      </c>
      <c r="E542" s="136">
        <v>0</v>
      </c>
      <c r="F542" s="538">
        <v>0</v>
      </c>
      <c r="G542" s="534">
        <f t="shared" si="20"/>
        <v>0</v>
      </c>
      <c r="H542" s="537">
        <v>0</v>
      </c>
      <c r="J542" s="437"/>
      <c r="K542" s="437"/>
    </row>
    <row r="543" spans="1:11" ht="15.75" hidden="1" thickBot="1">
      <c r="A543" s="601"/>
      <c r="B543" s="472"/>
      <c r="C543" s="135">
        <v>0</v>
      </c>
      <c r="D543" s="136">
        <v>0</v>
      </c>
      <c r="E543" s="136">
        <v>0</v>
      </c>
      <c r="F543" s="538">
        <v>0</v>
      </c>
      <c r="G543" s="534">
        <f t="shared" si="20"/>
        <v>0</v>
      </c>
      <c r="H543" s="537">
        <v>0</v>
      </c>
      <c r="J543" s="437"/>
      <c r="K543" s="437"/>
    </row>
    <row r="544" spans="1:11" ht="15.75" hidden="1" thickBot="1">
      <c r="A544" s="601"/>
      <c r="B544" s="472"/>
      <c r="C544" s="135">
        <v>0</v>
      </c>
      <c r="D544" s="136">
        <v>0</v>
      </c>
      <c r="E544" s="136">
        <v>0</v>
      </c>
      <c r="F544" s="538">
        <v>0</v>
      </c>
      <c r="G544" s="534">
        <f t="shared" si="20"/>
        <v>0</v>
      </c>
      <c r="H544" s="537">
        <v>0</v>
      </c>
      <c r="J544" s="437"/>
      <c r="K544" s="437"/>
    </row>
    <row r="545" spans="1:11" ht="15.75" hidden="1" thickBot="1">
      <c r="A545" s="601"/>
      <c r="B545" s="472"/>
      <c r="C545" s="135">
        <v>0</v>
      </c>
      <c r="D545" s="136">
        <v>0</v>
      </c>
      <c r="E545" s="136">
        <v>0</v>
      </c>
      <c r="F545" s="538">
        <v>0</v>
      </c>
      <c r="G545" s="534">
        <f t="shared" si="20"/>
        <v>0</v>
      </c>
      <c r="H545" s="537">
        <v>0</v>
      </c>
      <c r="J545" s="437"/>
      <c r="K545" s="437"/>
    </row>
    <row r="546" spans="1:11" ht="15.75" hidden="1" thickBot="1">
      <c r="A546" s="601"/>
      <c r="B546" s="472"/>
      <c r="C546" s="135">
        <v>0</v>
      </c>
      <c r="D546" s="136">
        <v>0</v>
      </c>
      <c r="E546" s="136">
        <v>0</v>
      </c>
      <c r="F546" s="538">
        <v>0</v>
      </c>
      <c r="G546" s="534">
        <f t="shared" si="20"/>
        <v>0</v>
      </c>
      <c r="H546" s="537">
        <v>0</v>
      </c>
      <c r="J546" s="437"/>
      <c r="K546" s="437"/>
    </row>
    <row r="547" spans="1:11" ht="15.75" hidden="1" thickBot="1">
      <c r="A547" s="601"/>
      <c r="B547" s="472"/>
      <c r="C547" s="135">
        <v>0</v>
      </c>
      <c r="D547" s="136">
        <v>0</v>
      </c>
      <c r="E547" s="136">
        <v>0</v>
      </c>
      <c r="F547" s="538">
        <v>0</v>
      </c>
      <c r="G547" s="534">
        <f t="shared" si="20"/>
        <v>0</v>
      </c>
      <c r="H547" s="537">
        <v>0</v>
      </c>
      <c r="J547" s="437"/>
      <c r="K547" s="437"/>
    </row>
    <row r="548" spans="1:11" ht="15.75" hidden="1" thickBot="1">
      <c r="A548" s="601"/>
      <c r="B548" s="472"/>
      <c r="C548" s="135">
        <v>0</v>
      </c>
      <c r="D548" s="136">
        <v>0</v>
      </c>
      <c r="E548" s="136">
        <v>0</v>
      </c>
      <c r="F548" s="538">
        <v>0</v>
      </c>
      <c r="G548" s="534">
        <f t="shared" si="20"/>
        <v>0</v>
      </c>
      <c r="H548" s="537">
        <v>0</v>
      </c>
      <c r="J548" s="437"/>
      <c r="K548" s="437"/>
    </row>
    <row r="549" spans="1:11" ht="15.75" hidden="1" thickBot="1">
      <c r="A549" s="601"/>
      <c r="B549" s="472"/>
      <c r="C549" s="135">
        <v>0</v>
      </c>
      <c r="D549" s="136">
        <v>0</v>
      </c>
      <c r="E549" s="136">
        <v>0</v>
      </c>
      <c r="F549" s="538">
        <v>0</v>
      </c>
      <c r="G549" s="534">
        <f t="shared" si="20"/>
        <v>0</v>
      </c>
      <c r="H549" s="537">
        <v>0</v>
      </c>
      <c r="J549" s="437"/>
      <c r="K549" s="437"/>
    </row>
    <row r="550" spans="1:11" ht="15.75" hidden="1" thickBot="1">
      <c r="A550" s="600"/>
      <c r="B550" s="599"/>
      <c r="C550" s="135">
        <v>0</v>
      </c>
      <c r="D550" s="536">
        <v>0</v>
      </c>
      <c r="E550" s="135">
        <v>0</v>
      </c>
      <c r="F550" s="535">
        <v>0</v>
      </c>
      <c r="G550" s="534">
        <f t="shared" si="20"/>
        <v>0</v>
      </c>
      <c r="H550" s="533">
        <v>0</v>
      </c>
      <c r="J550" s="437"/>
      <c r="K550" s="437"/>
    </row>
    <row r="551" spans="1:11" ht="15.75" hidden="1" thickBot="1">
      <c r="A551" s="600"/>
      <c r="B551" s="599"/>
      <c r="C551" s="135">
        <v>0</v>
      </c>
      <c r="D551" s="536">
        <v>0</v>
      </c>
      <c r="E551" s="135">
        <v>0</v>
      </c>
      <c r="F551" s="535">
        <v>0</v>
      </c>
      <c r="G551" s="534">
        <f t="shared" si="20"/>
        <v>0</v>
      </c>
      <c r="H551" s="533">
        <v>0</v>
      </c>
      <c r="J551" s="437"/>
      <c r="K551" s="437"/>
    </row>
    <row r="552" spans="1:11" ht="15.75" hidden="1" thickBot="1">
      <c r="A552" s="600"/>
      <c r="B552" s="599"/>
      <c r="C552" s="135">
        <v>0</v>
      </c>
      <c r="D552" s="536">
        <v>0</v>
      </c>
      <c r="E552" s="135">
        <v>0</v>
      </c>
      <c r="F552" s="535">
        <v>0</v>
      </c>
      <c r="G552" s="534">
        <f t="shared" ref="G552:G583" si="21">+C552+D552+E552+F552</f>
        <v>0</v>
      </c>
      <c r="H552" s="533">
        <v>0</v>
      </c>
      <c r="J552" s="437"/>
      <c r="K552" s="437"/>
    </row>
    <row r="553" spans="1:11" ht="15.75" hidden="1" thickBot="1">
      <c r="A553" s="600"/>
      <c r="B553" s="599"/>
      <c r="C553" s="135">
        <v>0</v>
      </c>
      <c r="D553" s="536">
        <v>0</v>
      </c>
      <c r="E553" s="135">
        <v>0</v>
      </c>
      <c r="F553" s="535">
        <v>0</v>
      </c>
      <c r="G553" s="534">
        <f t="shared" si="21"/>
        <v>0</v>
      </c>
      <c r="H553" s="533">
        <v>0</v>
      </c>
      <c r="J553" s="437"/>
      <c r="K553" s="437"/>
    </row>
    <row r="554" spans="1:11" ht="15.75" hidden="1" thickBot="1">
      <c r="A554" s="600"/>
      <c r="B554" s="599"/>
      <c r="C554" s="135">
        <v>0</v>
      </c>
      <c r="D554" s="536">
        <v>0</v>
      </c>
      <c r="E554" s="135">
        <v>0</v>
      </c>
      <c r="F554" s="535">
        <v>0</v>
      </c>
      <c r="G554" s="534">
        <f t="shared" si="21"/>
        <v>0</v>
      </c>
      <c r="H554" s="533">
        <v>0</v>
      </c>
      <c r="J554" s="437"/>
      <c r="K554" s="437"/>
    </row>
    <row r="555" spans="1:11" ht="15.75" hidden="1" thickBot="1">
      <c r="A555" s="600"/>
      <c r="B555" s="599"/>
      <c r="C555" s="135">
        <v>0</v>
      </c>
      <c r="D555" s="536">
        <v>0</v>
      </c>
      <c r="E555" s="135">
        <v>0</v>
      </c>
      <c r="F555" s="535">
        <v>0</v>
      </c>
      <c r="G555" s="534">
        <f t="shared" si="21"/>
        <v>0</v>
      </c>
      <c r="H555" s="533">
        <v>0</v>
      </c>
      <c r="J555" s="437"/>
      <c r="K555" s="437"/>
    </row>
    <row r="556" spans="1:11" ht="15.75" hidden="1" thickBot="1">
      <c r="A556" s="600"/>
      <c r="B556" s="599"/>
      <c r="C556" s="135">
        <v>0</v>
      </c>
      <c r="D556" s="536">
        <v>0</v>
      </c>
      <c r="E556" s="135">
        <v>0</v>
      </c>
      <c r="F556" s="535">
        <v>0</v>
      </c>
      <c r="G556" s="534">
        <f t="shared" si="21"/>
        <v>0</v>
      </c>
      <c r="H556" s="533">
        <v>0</v>
      </c>
      <c r="J556" s="437"/>
      <c r="K556" s="437"/>
    </row>
    <row r="557" spans="1:11" ht="15.75" hidden="1" thickBot="1">
      <c r="A557" s="600"/>
      <c r="B557" s="599"/>
      <c r="C557" s="135">
        <v>0</v>
      </c>
      <c r="D557" s="536">
        <v>0</v>
      </c>
      <c r="E557" s="135">
        <v>0</v>
      </c>
      <c r="F557" s="535">
        <v>0</v>
      </c>
      <c r="G557" s="534">
        <f t="shared" si="21"/>
        <v>0</v>
      </c>
      <c r="H557" s="533">
        <v>0</v>
      </c>
      <c r="J557" s="437"/>
      <c r="K557" s="437"/>
    </row>
    <row r="558" spans="1:11" ht="15.75" hidden="1" thickBot="1">
      <c r="A558" s="600"/>
      <c r="B558" s="599"/>
      <c r="C558" s="135">
        <v>0</v>
      </c>
      <c r="D558" s="536">
        <v>0</v>
      </c>
      <c r="E558" s="135">
        <v>0</v>
      </c>
      <c r="F558" s="535">
        <v>0</v>
      </c>
      <c r="G558" s="534">
        <f t="shared" si="21"/>
        <v>0</v>
      </c>
      <c r="H558" s="533">
        <v>0</v>
      </c>
      <c r="J558" s="437"/>
      <c r="K558" s="437"/>
    </row>
    <row r="559" spans="1:11" ht="15.75" hidden="1" thickBot="1">
      <c r="A559" s="600"/>
      <c r="B559" s="599"/>
      <c r="C559" s="135">
        <v>0</v>
      </c>
      <c r="D559" s="536">
        <v>0</v>
      </c>
      <c r="E559" s="135">
        <v>0</v>
      </c>
      <c r="F559" s="535">
        <v>0</v>
      </c>
      <c r="G559" s="534">
        <f t="shared" si="21"/>
        <v>0</v>
      </c>
      <c r="H559" s="533">
        <v>0</v>
      </c>
      <c r="J559" s="437"/>
      <c r="K559" s="437"/>
    </row>
    <row r="560" spans="1:11" ht="15.75" hidden="1" thickBot="1">
      <c r="A560" s="600"/>
      <c r="B560" s="599"/>
      <c r="C560" s="135">
        <v>0</v>
      </c>
      <c r="D560" s="536">
        <v>0</v>
      </c>
      <c r="E560" s="135">
        <v>0</v>
      </c>
      <c r="F560" s="535">
        <v>0</v>
      </c>
      <c r="G560" s="534">
        <f t="shared" si="21"/>
        <v>0</v>
      </c>
      <c r="H560" s="533">
        <v>0</v>
      </c>
      <c r="J560" s="437"/>
      <c r="K560" s="437"/>
    </row>
    <row r="561" spans="1:11" ht="15.75" hidden="1" thickBot="1">
      <c r="A561" s="600"/>
      <c r="B561" s="599"/>
      <c r="C561" s="135">
        <v>0</v>
      </c>
      <c r="D561" s="536">
        <v>0</v>
      </c>
      <c r="E561" s="135">
        <v>0</v>
      </c>
      <c r="F561" s="535">
        <v>0</v>
      </c>
      <c r="G561" s="534">
        <f t="shared" si="21"/>
        <v>0</v>
      </c>
      <c r="H561" s="533">
        <v>0</v>
      </c>
      <c r="J561" s="437"/>
      <c r="K561" s="437"/>
    </row>
    <row r="562" spans="1:11" ht="15.75" hidden="1" thickBot="1">
      <c r="A562" s="600"/>
      <c r="B562" s="599"/>
      <c r="C562" s="135">
        <v>0</v>
      </c>
      <c r="D562" s="536">
        <v>0</v>
      </c>
      <c r="E562" s="135">
        <v>0</v>
      </c>
      <c r="F562" s="535">
        <v>0</v>
      </c>
      <c r="G562" s="534">
        <f t="shared" si="21"/>
        <v>0</v>
      </c>
      <c r="H562" s="533">
        <v>0</v>
      </c>
      <c r="J562" s="437"/>
      <c r="K562" s="437"/>
    </row>
    <row r="563" spans="1:11" ht="15.75" hidden="1" thickBot="1">
      <c r="A563" s="600"/>
      <c r="B563" s="599"/>
      <c r="C563" s="135">
        <v>0</v>
      </c>
      <c r="D563" s="536">
        <v>0</v>
      </c>
      <c r="E563" s="135">
        <v>0</v>
      </c>
      <c r="F563" s="535">
        <v>0</v>
      </c>
      <c r="G563" s="534">
        <f t="shared" si="21"/>
        <v>0</v>
      </c>
      <c r="H563" s="533">
        <v>0</v>
      </c>
      <c r="J563" s="437"/>
      <c r="K563" s="437"/>
    </row>
    <row r="564" spans="1:11" ht="15.75" hidden="1" thickBot="1">
      <c r="A564" s="600"/>
      <c r="B564" s="599"/>
      <c r="C564" s="135">
        <v>0</v>
      </c>
      <c r="D564" s="536">
        <v>0</v>
      </c>
      <c r="E564" s="135">
        <v>0</v>
      </c>
      <c r="F564" s="535">
        <v>0</v>
      </c>
      <c r="G564" s="534">
        <f t="shared" si="21"/>
        <v>0</v>
      </c>
      <c r="H564" s="533">
        <v>0</v>
      </c>
      <c r="J564" s="437"/>
      <c r="K564" s="437"/>
    </row>
    <row r="565" spans="1:11" ht="15.75" hidden="1" thickBot="1">
      <c r="A565" s="600"/>
      <c r="B565" s="599"/>
      <c r="C565" s="135">
        <v>0</v>
      </c>
      <c r="D565" s="536">
        <v>0</v>
      </c>
      <c r="E565" s="135">
        <v>0</v>
      </c>
      <c r="F565" s="535">
        <v>0</v>
      </c>
      <c r="G565" s="534">
        <f t="shared" si="21"/>
        <v>0</v>
      </c>
      <c r="H565" s="533">
        <v>0</v>
      </c>
      <c r="J565" s="437"/>
      <c r="K565" s="437"/>
    </row>
    <row r="566" spans="1:11" ht="15.75" hidden="1" thickBot="1">
      <c r="A566" s="600"/>
      <c r="B566" s="599"/>
      <c r="C566" s="135">
        <v>0</v>
      </c>
      <c r="D566" s="536">
        <v>0</v>
      </c>
      <c r="E566" s="135">
        <v>0</v>
      </c>
      <c r="F566" s="535">
        <v>0</v>
      </c>
      <c r="G566" s="534">
        <f t="shared" si="21"/>
        <v>0</v>
      </c>
      <c r="H566" s="533">
        <v>0</v>
      </c>
      <c r="J566" s="437"/>
      <c r="K566" s="437"/>
    </row>
    <row r="567" spans="1:11" ht="15.75" hidden="1" thickBot="1">
      <c r="A567" s="600"/>
      <c r="B567" s="599"/>
      <c r="C567" s="135">
        <v>0</v>
      </c>
      <c r="D567" s="536">
        <v>0</v>
      </c>
      <c r="E567" s="135">
        <v>0</v>
      </c>
      <c r="F567" s="535">
        <v>0</v>
      </c>
      <c r="G567" s="534">
        <f t="shared" si="21"/>
        <v>0</v>
      </c>
      <c r="H567" s="533">
        <v>0</v>
      </c>
      <c r="J567" s="437"/>
      <c r="K567" s="437"/>
    </row>
    <row r="568" spans="1:11" ht="15.75" hidden="1" thickBot="1">
      <c r="A568" s="600"/>
      <c r="B568" s="599"/>
      <c r="C568" s="135">
        <v>0</v>
      </c>
      <c r="D568" s="536">
        <v>0</v>
      </c>
      <c r="E568" s="135">
        <v>0</v>
      </c>
      <c r="F568" s="535">
        <v>0</v>
      </c>
      <c r="G568" s="534">
        <f t="shared" si="21"/>
        <v>0</v>
      </c>
      <c r="H568" s="533">
        <v>0</v>
      </c>
      <c r="J568" s="437"/>
      <c r="K568" s="437"/>
    </row>
    <row r="569" spans="1:11" ht="15.75" hidden="1" thickBot="1">
      <c r="A569" s="600"/>
      <c r="B569" s="599"/>
      <c r="C569" s="135">
        <v>0</v>
      </c>
      <c r="D569" s="536">
        <v>0</v>
      </c>
      <c r="E569" s="135">
        <v>0</v>
      </c>
      <c r="F569" s="535">
        <v>0</v>
      </c>
      <c r="G569" s="534">
        <f t="shared" si="21"/>
        <v>0</v>
      </c>
      <c r="H569" s="533">
        <v>0</v>
      </c>
      <c r="J569" s="437"/>
      <c r="K569" s="437"/>
    </row>
    <row r="570" spans="1:11" ht="15.75" hidden="1" thickBot="1">
      <c r="A570" s="600"/>
      <c r="B570" s="599"/>
      <c r="C570" s="135">
        <v>0</v>
      </c>
      <c r="D570" s="536">
        <v>0</v>
      </c>
      <c r="E570" s="135">
        <v>0</v>
      </c>
      <c r="F570" s="535">
        <v>0</v>
      </c>
      <c r="G570" s="534">
        <f t="shared" si="21"/>
        <v>0</v>
      </c>
      <c r="H570" s="533">
        <v>0</v>
      </c>
      <c r="J570" s="437"/>
      <c r="K570" s="437"/>
    </row>
    <row r="571" spans="1:11" ht="15.75" hidden="1" thickBot="1">
      <c r="A571" s="600"/>
      <c r="B571" s="599"/>
      <c r="C571" s="135">
        <v>0</v>
      </c>
      <c r="D571" s="536">
        <v>0</v>
      </c>
      <c r="E571" s="135">
        <v>0</v>
      </c>
      <c r="F571" s="535">
        <v>0</v>
      </c>
      <c r="G571" s="534">
        <f t="shared" si="21"/>
        <v>0</v>
      </c>
      <c r="H571" s="533">
        <v>0</v>
      </c>
      <c r="J571" s="437"/>
      <c r="K571" s="437"/>
    </row>
    <row r="572" spans="1:11" ht="15.75" hidden="1" thickBot="1">
      <c r="A572" s="600"/>
      <c r="B572" s="599"/>
      <c r="C572" s="135">
        <v>0</v>
      </c>
      <c r="D572" s="536">
        <v>0</v>
      </c>
      <c r="E572" s="135">
        <v>0</v>
      </c>
      <c r="F572" s="535">
        <v>0</v>
      </c>
      <c r="G572" s="534">
        <f t="shared" si="21"/>
        <v>0</v>
      </c>
      <c r="H572" s="533">
        <v>0</v>
      </c>
      <c r="J572" s="437"/>
      <c r="K572" s="437"/>
    </row>
    <row r="573" spans="1:11" ht="15.75" hidden="1" thickBot="1">
      <c r="A573" s="600"/>
      <c r="B573" s="599"/>
      <c r="C573" s="135">
        <v>0</v>
      </c>
      <c r="D573" s="536">
        <v>0</v>
      </c>
      <c r="E573" s="135">
        <v>0</v>
      </c>
      <c r="F573" s="535">
        <v>0</v>
      </c>
      <c r="G573" s="534">
        <f t="shared" si="21"/>
        <v>0</v>
      </c>
      <c r="H573" s="533">
        <v>0</v>
      </c>
      <c r="J573" s="437"/>
      <c r="K573" s="437"/>
    </row>
    <row r="574" spans="1:11" ht="15.75" hidden="1" thickBot="1">
      <c r="A574" s="600"/>
      <c r="B574" s="599"/>
      <c r="C574" s="135">
        <v>0</v>
      </c>
      <c r="D574" s="536">
        <v>0</v>
      </c>
      <c r="E574" s="135">
        <v>0</v>
      </c>
      <c r="F574" s="535">
        <v>0</v>
      </c>
      <c r="G574" s="534">
        <f t="shared" si="21"/>
        <v>0</v>
      </c>
      <c r="H574" s="533">
        <v>0</v>
      </c>
      <c r="J574" s="437"/>
      <c r="K574" s="437"/>
    </row>
    <row r="575" spans="1:11" ht="15.75" hidden="1" thickBot="1">
      <c r="A575" s="600"/>
      <c r="B575" s="599"/>
      <c r="C575" s="135">
        <v>0</v>
      </c>
      <c r="D575" s="536">
        <v>0</v>
      </c>
      <c r="E575" s="135">
        <v>0</v>
      </c>
      <c r="F575" s="535">
        <v>0</v>
      </c>
      <c r="G575" s="534">
        <f t="shared" si="21"/>
        <v>0</v>
      </c>
      <c r="H575" s="533">
        <v>0</v>
      </c>
      <c r="J575" s="437"/>
      <c r="K575" s="437"/>
    </row>
    <row r="576" spans="1:11" ht="15.75" hidden="1" thickBot="1">
      <c r="A576" s="600"/>
      <c r="B576" s="599"/>
      <c r="C576" s="135">
        <v>0</v>
      </c>
      <c r="D576" s="536">
        <v>0</v>
      </c>
      <c r="E576" s="135">
        <v>0</v>
      </c>
      <c r="F576" s="535">
        <v>0</v>
      </c>
      <c r="G576" s="534">
        <f t="shared" si="21"/>
        <v>0</v>
      </c>
      <c r="H576" s="533">
        <v>0</v>
      </c>
      <c r="J576" s="437"/>
      <c r="K576" s="437"/>
    </row>
    <row r="577" spans="1:11" ht="15.75" hidden="1" thickBot="1">
      <c r="A577" s="600"/>
      <c r="B577" s="599"/>
      <c r="C577" s="135">
        <v>0</v>
      </c>
      <c r="D577" s="536">
        <v>0</v>
      </c>
      <c r="E577" s="135">
        <v>0</v>
      </c>
      <c r="F577" s="535">
        <v>0</v>
      </c>
      <c r="G577" s="534">
        <f t="shared" si="21"/>
        <v>0</v>
      </c>
      <c r="H577" s="533">
        <v>0</v>
      </c>
      <c r="J577" s="437"/>
      <c r="K577" s="437"/>
    </row>
    <row r="578" spans="1:11" ht="15.75" hidden="1" thickBot="1">
      <c r="A578" s="600"/>
      <c r="B578" s="599"/>
      <c r="C578" s="135">
        <v>0</v>
      </c>
      <c r="D578" s="536">
        <v>0</v>
      </c>
      <c r="E578" s="135">
        <v>0</v>
      </c>
      <c r="F578" s="535">
        <v>0</v>
      </c>
      <c r="G578" s="534">
        <f t="shared" si="21"/>
        <v>0</v>
      </c>
      <c r="H578" s="533">
        <v>0</v>
      </c>
      <c r="J578" s="437"/>
      <c r="K578" s="437"/>
    </row>
    <row r="579" spans="1:11" ht="15.75" hidden="1" thickBot="1">
      <c r="A579" s="600"/>
      <c r="B579" s="599"/>
      <c r="C579" s="135">
        <v>0</v>
      </c>
      <c r="D579" s="536">
        <v>0</v>
      </c>
      <c r="E579" s="135">
        <v>0</v>
      </c>
      <c r="F579" s="535">
        <v>0</v>
      </c>
      <c r="G579" s="534">
        <f t="shared" si="21"/>
        <v>0</v>
      </c>
      <c r="H579" s="533">
        <v>0</v>
      </c>
      <c r="J579" s="437"/>
      <c r="K579" s="437"/>
    </row>
    <row r="580" spans="1:11" ht="15.75" hidden="1" thickBot="1">
      <c r="A580" s="600"/>
      <c r="B580" s="599"/>
      <c r="C580" s="135">
        <v>0</v>
      </c>
      <c r="D580" s="536">
        <v>0</v>
      </c>
      <c r="E580" s="135">
        <v>0</v>
      </c>
      <c r="F580" s="535">
        <v>0</v>
      </c>
      <c r="G580" s="534">
        <f t="shared" si="21"/>
        <v>0</v>
      </c>
      <c r="H580" s="533">
        <v>0</v>
      </c>
      <c r="J580" s="437"/>
      <c r="K580" s="437"/>
    </row>
    <row r="581" spans="1:11" ht="15.75" hidden="1" thickBot="1">
      <c r="A581" s="600"/>
      <c r="B581" s="599"/>
      <c r="C581" s="135">
        <v>0</v>
      </c>
      <c r="D581" s="536">
        <v>0</v>
      </c>
      <c r="E581" s="135">
        <v>0</v>
      </c>
      <c r="F581" s="535">
        <v>0</v>
      </c>
      <c r="G581" s="534">
        <f t="shared" si="21"/>
        <v>0</v>
      </c>
      <c r="H581" s="533">
        <v>0</v>
      </c>
      <c r="J581" s="437"/>
      <c r="K581" s="437"/>
    </row>
    <row r="582" spans="1:11" ht="15.75" hidden="1" thickBot="1">
      <c r="A582" s="600"/>
      <c r="B582" s="599"/>
      <c r="C582" s="135">
        <v>0</v>
      </c>
      <c r="D582" s="536">
        <v>0</v>
      </c>
      <c r="E582" s="135">
        <v>0</v>
      </c>
      <c r="F582" s="535">
        <v>0</v>
      </c>
      <c r="G582" s="534">
        <f t="shared" si="21"/>
        <v>0</v>
      </c>
      <c r="H582" s="533">
        <v>0</v>
      </c>
      <c r="J582" s="437"/>
      <c r="K582" s="437"/>
    </row>
    <row r="583" spans="1:11" ht="15.75" hidden="1" thickBot="1">
      <c r="A583" s="600"/>
      <c r="B583" s="599"/>
      <c r="C583" s="135">
        <v>0</v>
      </c>
      <c r="D583" s="536">
        <v>0</v>
      </c>
      <c r="E583" s="135">
        <v>0</v>
      </c>
      <c r="F583" s="535">
        <v>0</v>
      </c>
      <c r="G583" s="534">
        <f t="shared" si="21"/>
        <v>0</v>
      </c>
      <c r="H583" s="533">
        <v>0</v>
      </c>
      <c r="J583" s="437"/>
      <c r="K583" s="437"/>
    </row>
    <row r="584" spans="1:11" ht="15.75" hidden="1" thickBot="1">
      <c r="A584" s="600"/>
      <c r="B584" s="599"/>
      <c r="C584" s="135">
        <v>0</v>
      </c>
      <c r="D584" s="536">
        <v>0</v>
      </c>
      <c r="E584" s="135">
        <v>0</v>
      </c>
      <c r="F584" s="535">
        <v>0</v>
      </c>
      <c r="G584" s="534">
        <f t="shared" ref="G584:G615" si="22">+C584+D584+E584+F584</f>
        <v>0</v>
      </c>
      <c r="H584" s="533">
        <v>0</v>
      </c>
      <c r="J584" s="437"/>
      <c r="K584" s="437"/>
    </row>
    <row r="585" spans="1:11" ht="15.75" hidden="1" thickBot="1">
      <c r="A585" s="600"/>
      <c r="B585" s="599"/>
      <c r="C585" s="135">
        <v>0</v>
      </c>
      <c r="D585" s="536">
        <v>0</v>
      </c>
      <c r="E585" s="135">
        <v>0</v>
      </c>
      <c r="F585" s="535">
        <v>0</v>
      </c>
      <c r="G585" s="534">
        <f t="shared" si="22"/>
        <v>0</v>
      </c>
      <c r="H585" s="533">
        <v>0</v>
      </c>
      <c r="J585" s="437"/>
      <c r="K585" s="437"/>
    </row>
    <row r="586" spans="1:11" ht="15.75" hidden="1" thickBot="1">
      <c r="A586" s="600"/>
      <c r="B586" s="599"/>
      <c r="C586" s="135">
        <v>0</v>
      </c>
      <c r="D586" s="536">
        <v>0</v>
      </c>
      <c r="E586" s="135">
        <v>0</v>
      </c>
      <c r="F586" s="535">
        <v>0</v>
      </c>
      <c r="G586" s="534">
        <f t="shared" si="22"/>
        <v>0</v>
      </c>
      <c r="H586" s="533">
        <v>0</v>
      </c>
      <c r="J586" s="437"/>
      <c r="K586" s="437"/>
    </row>
    <row r="587" spans="1:11" ht="15.75" hidden="1" thickBot="1">
      <c r="A587" s="600"/>
      <c r="B587" s="599"/>
      <c r="C587" s="135">
        <v>0</v>
      </c>
      <c r="D587" s="536">
        <v>0</v>
      </c>
      <c r="E587" s="135">
        <v>0</v>
      </c>
      <c r="F587" s="535">
        <v>0</v>
      </c>
      <c r="G587" s="534">
        <f t="shared" si="22"/>
        <v>0</v>
      </c>
      <c r="H587" s="533">
        <v>0</v>
      </c>
      <c r="J587" s="437"/>
      <c r="K587" s="437"/>
    </row>
    <row r="588" spans="1:11" ht="15.75" hidden="1" thickBot="1">
      <c r="A588" s="600"/>
      <c r="B588" s="599"/>
      <c r="C588" s="135">
        <v>0</v>
      </c>
      <c r="D588" s="536">
        <v>0</v>
      </c>
      <c r="E588" s="135">
        <v>0</v>
      </c>
      <c r="F588" s="535">
        <v>0</v>
      </c>
      <c r="G588" s="534">
        <f t="shared" si="22"/>
        <v>0</v>
      </c>
      <c r="H588" s="533">
        <v>0</v>
      </c>
      <c r="J588" s="437"/>
      <c r="K588" s="437"/>
    </row>
    <row r="589" spans="1:11" ht="15.75" hidden="1" thickBot="1">
      <c r="A589" s="600"/>
      <c r="B589" s="599"/>
      <c r="C589" s="135">
        <v>0</v>
      </c>
      <c r="D589" s="536">
        <v>0</v>
      </c>
      <c r="E589" s="135">
        <v>0</v>
      </c>
      <c r="F589" s="535">
        <v>0</v>
      </c>
      <c r="G589" s="534">
        <f t="shared" si="22"/>
        <v>0</v>
      </c>
      <c r="H589" s="533">
        <v>0</v>
      </c>
      <c r="J589" s="437"/>
      <c r="K589" s="437"/>
    </row>
    <row r="590" spans="1:11" ht="15.75" hidden="1" thickBot="1">
      <c r="A590" s="600"/>
      <c r="B590" s="599"/>
      <c r="C590" s="135">
        <v>0</v>
      </c>
      <c r="D590" s="536">
        <v>0</v>
      </c>
      <c r="E590" s="135">
        <v>0</v>
      </c>
      <c r="F590" s="535">
        <v>0</v>
      </c>
      <c r="G590" s="534">
        <f t="shared" si="22"/>
        <v>0</v>
      </c>
      <c r="H590" s="533">
        <v>0</v>
      </c>
      <c r="J590" s="437"/>
      <c r="K590" s="437"/>
    </row>
    <row r="591" spans="1:11" ht="15.75" hidden="1" thickBot="1">
      <c r="A591" s="600"/>
      <c r="B591" s="599"/>
      <c r="C591" s="135">
        <v>0</v>
      </c>
      <c r="D591" s="536">
        <v>0</v>
      </c>
      <c r="E591" s="135">
        <v>0</v>
      </c>
      <c r="F591" s="535">
        <v>0</v>
      </c>
      <c r="G591" s="534">
        <f t="shared" si="22"/>
        <v>0</v>
      </c>
      <c r="H591" s="533">
        <v>0</v>
      </c>
      <c r="J591" s="437"/>
      <c r="K591" s="437"/>
    </row>
    <row r="592" spans="1:11" ht="15.75" hidden="1" thickBot="1">
      <c r="A592" s="600"/>
      <c r="B592" s="599"/>
      <c r="C592" s="135">
        <v>0</v>
      </c>
      <c r="D592" s="536">
        <v>0</v>
      </c>
      <c r="E592" s="135">
        <v>0</v>
      </c>
      <c r="F592" s="535">
        <v>0</v>
      </c>
      <c r="G592" s="534">
        <f t="shared" si="22"/>
        <v>0</v>
      </c>
      <c r="H592" s="533">
        <v>0</v>
      </c>
      <c r="J592" s="437"/>
      <c r="K592" s="437"/>
    </row>
    <row r="593" spans="1:11" ht="15.75" hidden="1" thickBot="1">
      <c r="A593" s="600"/>
      <c r="B593" s="599"/>
      <c r="C593" s="135">
        <v>0</v>
      </c>
      <c r="D593" s="536">
        <v>0</v>
      </c>
      <c r="E593" s="135">
        <v>0</v>
      </c>
      <c r="F593" s="535">
        <v>0</v>
      </c>
      <c r="G593" s="534">
        <f t="shared" si="22"/>
        <v>0</v>
      </c>
      <c r="H593" s="533">
        <v>0</v>
      </c>
      <c r="J593" s="437"/>
      <c r="K593" s="437"/>
    </row>
    <row r="594" spans="1:11" ht="15.75" hidden="1" thickBot="1">
      <c r="A594" s="600"/>
      <c r="B594" s="599"/>
      <c r="C594" s="135">
        <v>0</v>
      </c>
      <c r="D594" s="536">
        <v>0</v>
      </c>
      <c r="E594" s="135">
        <v>0</v>
      </c>
      <c r="F594" s="535">
        <v>0</v>
      </c>
      <c r="G594" s="534">
        <f t="shared" si="22"/>
        <v>0</v>
      </c>
      <c r="H594" s="533">
        <v>0</v>
      </c>
      <c r="J594" s="437"/>
      <c r="K594" s="437"/>
    </row>
    <row r="595" spans="1:11" ht="15.75" hidden="1" thickBot="1">
      <c r="A595" s="600"/>
      <c r="B595" s="599"/>
      <c r="C595" s="135">
        <v>0</v>
      </c>
      <c r="D595" s="536">
        <v>0</v>
      </c>
      <c r="E595" s="135">
        <v>0</v>
      </c>
      <c r="F595" s="535">
        <v>0</v>
      </c>
      <c r="G595" s="534">
        <f t="shared" si="22"/>
        <v>0</v>
      </c>
      <c r="H595" s="533">
        <v>0</v>
      </c>
      <c r="J595" s="437"/>
      <c r="K595" s="437"/>
    </row>
    <row r="596" spans="1:11" ht="15.75" hidden="1" thickBot="1">
      <c r="A596" s="600"/>
      <c r="B596" s="599"/>
      <c r="C596" s="135">
        <v>0</v>
      </c>
      <c r="D596" s="536">
        <v>0</v>
      </c>
      <c r="E596" s="135">
        <v>0</v>
      </c>
      <c r="F596" s="535">
        <v>0</v>
      </c>
      <c r="G596" s="534">
        <f t="shared" si="22"/>
        <v>0</v>
      </c>
      <c r="H596" s="533">
        <v>0</v>
      </c>
      <c r="J596" s="437"/>
      <c r="K596" s="437"/>
    </row>
    <row r="597" spans="1:11" ht="15.75" hidden="1" thickBot="1">
      <c r="A597" s="600"/>
      <c r="B597" s="599"/>
      <c r="C597" s="135">
        <v>0</v>
      </c>
      <c r="D597" s="536">
        <v>0</v>
      </c>
      <c r="E597" s="135">
        <v>0</v>
      </c>
      <c r="F597" s="535">
        <v>0</v>
      </c>
      <c r="G597" s="534">
        <f t="shared" si="22"/>
        <v>0</v>
      </c>
      <c r="H597" s="533">
        <v>0</v>
      </c>
      <c r="J597" s="437"/>
      <c r="K597" s="437"/>
    </row>
    <row r="598" spans="1:11" ht="15.75" hidden="1" thickBot="1">
      <c r="A598" s="600"/>
      <c r="B598" s="599"/>
      <c r="C598" s="135">
        <v>0</v>
      </c>
      <c r="D598" s="536">
        <v>0</v>
      </c>
      <c r="E598" s="135">
        <v>0</v>
      </c>
      <c r="F598" s="535">
        <v>0</v>
      </c>
      <c r="G598" s="534">
        <f t="shared" si="22"/>
        <v>0</v>
      </c>
      <c r="H598" s="533">
        <v>0</v>
      </c>
      <c r="J598" s="437"/>
      <c r="K598" s="437"/>
    </row>
    <row r="599" spans="1:11" ht="15.75" hidden="1" thickBot="1">
      <c r="A599" s="600"/>
      <c r="B599" s="599"/>
      <c r="C599" s="135">
        <v>0</v>
      </c>
      <c r="D599" s="536">
        <v>0</v>
      </c>
      <c r="E599" s="135">
        <v>0</v>
      </c>
      <c r="F599" s="535">
        <v>0</v>
      </c>
      <c r="G599" s="534">
        <f t="shared" si="22"/>
        <v>0</v>
      </c>
      <c r="H599" s="533">
        <v>0</v>
      </c>
      <c r="J599" s="437"/>
      <c r="K599" s="437"/>
    </row>
    <row r="600" spans="1:11" ht="15.75" hidden="1" thickBot="1">
      <c r="A600" s="600"/>
      <c r="B600" s="599"/>
      <c r="C600" s="135">
        <v>0</v>
      </c>
      <c r="D600" s="536">
        <v>0</v>
      </c>
      <c r="E600" s="135">
        <v>0</v>
      </c>
      <c r="F600" s="535">
        <v>0</v>
      </c>
      <c r="G600" s="534">
        <f t="shared" si="22"/>
        <v>0</v>
      </c>
      <c r="H600" s="533">
        <v>0</v>
      </c>
      <c r="J600" s="437"/>
      <c r="K600" s="437"/>
    </row>
    <row r="601" spans="1:11" ht="15.75" hidden="1" thickBot="1">
      <c r="A601" s="600"/>
      <c r="B601" s="599"/>
      <c r="C601" s="135">
        <v>0</v>
      </c>
      <c r="D601" s="536">
        <v>0</v>
      </c>
      <c r="E601" s="135">
        <v>0</v>
      </c>
      <c r="F601" s="535">
        <v>0</v>
      </c>
      <c r="G601" s="534">
        <f t="shared" si="22"/>
        <v>0</v>
      </c>
      <c r="H601" s="533">
        <v>0</v>
      </c>
      <c r="J601" s="437"/>
      <c r="K601" s="437"/>
    </row>
    <row r="602" spans="1:11" ht="15.75" hidden="1" thickBot="1">
      <c r="A602" s="600"/>
      <c r="B602" s="599"/>
      <c r="C602" s="135">
        <v>0</v>
      </c>
      <c r="D602" s="536">
        <v>0</v>
      </c>
      <c r="E602" s="135">
        <v>0</v>
      </c>
      <c r="F602" s="535">
        <v>0</v>
      </c>
      <c r="G602" s="534">
        <f t="shared" si="22"/>
        <v>0</v>
      </c>
      <c r="H602" s="533">
        <v>0</v>
      </c>
      <c r="J602" s="437"/>
      <c r="K602" s="437"/>
    </row>
    <row r="603" spans="1:11" ht="15.75" hidden="1" thickBot="1">
      <c r="A603" s="600"/>
      <c r="B603" s="599"/>
      <c r="C603" s="135">
        <v>0</v>
      </c>
      <c r="D603" s="536">
        <v>0</v>
      </c>
      <c r="E603" s="135">
        <v>0</v>
      </c>
      <c r="F603" s="535">
        <v>0</v>
      </c>
      <c r="G603" s="534">
        <f t="shared" si="22"/>
        <v>0</v>
      </c>
      <c r="H603" s="533">
        <v>0</v>
      </c>
      <c r="J603" s="437"/>
      <c r="K603" s="437"/>
    </row>
    <row r="604" spans="1:11" ht="15.75" hidden="1" thickBot="1">
      <c r="A604" s="600"/>
      <c r="B604" s="599"/>
      <c r="C604" s="135">
        <v>0</v>
      </c>
      <c r="D604" s="536">
        <v>0</v>
      </c>
      <c r="E604" s="135">
        <v>0</v>
      </c>
      <c r="F604" s="535">
        <v>0</v>
      </c>
      <c r="G604" s="534">
        <f t="shared" si="22"/>
        <v>0</v>
      </c>
      <c r="H604" s="533">
        <v>0</v>
      </c>
      <c r="J604" s="437"/>
      <c r="K604" s="437"/>
    </row>
    <row r="605" spans="1:11" ht="15.75" hidden="1" thickBot="1">
      <c r="A605" s="600"/>
      <c r="B605" s="599"/>
      <c r="C605" s="135">
        <v>0</v>
      </c>
      <c r="D605" s="536">
        <v>0</v>
      </c>
      <c r="E605" s="135">
        <v>0</v>
      </c>
      <c r="F605" s="535">
        <v>0</v>
      </c>
      <c r="G605" s="534">
        <f t="shared" si="22"/>
        <v>0</v>
      </c>
      <c r="H605" s="533">
        <v>0</v>
      </c>
      <c r="J605" s="437"/>
      <c r="K605" s="437"/>
    </row>
    <row r="606" spans="1:11" ht="15.75" hidden="1" thickBot="1">
      <c r="A606" s="600"/>
      <c r="B606" s="599"/>
      <c r="C606" s="135">
        <v>0</v>
      </c>
      <c r="D606" s="536">
        <v>0</v>
      </c>
      <c r="E606" s="135">
        <v>0</v>
      </c>
      <c r="F606" s="535">
        <v>0</v>
      </c>
      <c r="G606" s="534">
        <f t="shared" si="22"/>
        <v>0</v>
      </c>
      <c r="H606" s="533">
        <v>0</v>
      </c>
      <c r="J606" s="437"/>
      <c r="K606" s="437"/>
    </row>
    <row r="607" spans="1:11" ht="15.75" hidden="1" thickBot="1">
      <c r="A607" s="600"/>
      <c r="B607" s="599"/>
      <c r="C607" s="135">
        <v>0</v>
      </c>
      <c r="D607" s="536">
        <v>0</v>
      </c>
      <c r="E607" s="135">
        <v>0</v>
      </c>
      <c r="F607" s="535">
        <v>0</v>
      </c>
      <c r="G607" s="534">
        <f t="shared" si="22"/>
        <v>0</v>
      </c>
      <c r="H607" s="533">
        <v>0</v>
      </c>
      <c r="J607" s="437"/>
      <c r="K607" s="437"/>
    </row>
    <row r="608" spans="1:11" ht="15.75" hidden="1" thickBot="1">
      <c r="A608" s="600"/>
      <c r="B608" s="599"/>
      <c r="C608" s="135">
        <v>0</v>
      </c>
      <c r="D608" s="536">
        <v>0</v>
      </c>
      <c r="E608" s="135">
        <v>0</v>
      </c>
      <c r="F608" s="535">
        <v>0</v>
      </c>
      <c r="G608" s="534">
        <f t="shared" si="22"/>
        <v>0</v>
      </c>
      <c r="H608" s="533">
        <v>0</v>
      </c>
      <c r="J608" s="437"/>
      <c r="K608" s="437"/>
    </row>
    <row r="609" spans="1:11" ht="15.75" hidden="1" thickBot="1">
      <c r="A609" s="600"/>
      <c r="B609" s="599"/>
      <c r="C609" s="135">
        <v>0</v>
      </c>
      <c r="D609" s="536">
        <v>0</v>
      </c>
      <c r="E609" s="135">
        <v>0</v>
      </c>
      <c r="F609" s="535">
        <v>0</v>
      </c>
      <c r="G609" s="534">
        <f t="shared" si="22"/>
        <v>0</v>
      </c>
      <c r="H609" s="533">
        <v>0</v>
      </c>
      <c r="J609" s="437"/>
      <c r="K609" s="437"/>
    </row>
    <row r="610" spans="1:11" ht="15.75" hidden="1" thickBot="1">
      <c r="A610" s="600"/>
      <c r="B610" s="599"/>
      <c r="C610" s="135">
        <v>0</v>
      </c>
      <c r="D610" s="536">
        <v>0</v>
      </c>
      <c r="E610" s="135">
        <v>0</v>
      </c>
      <c r="F610" s="535">
        <v>0</v>
      </c>
      <c r="G610" s="534">
        <f t="shared" si="22"/>
        <v>0</v>
      </c>
      <c r="H610" s="533">
        <v>0</v>
      </c>
      <c r="J610" s="437"/>
      <c r="K610" s="437"/>
    </row>
    <row r="611" spans="1:11" ht="15.75" hidden="1" thickBot="1">
      <c r="A611" s="600"/>
      <c r="B611" s="599"/>
      <c r="C611" s="135">
        <v>0</v>
      </c>
      <c r="D611" s="536">
        <v>0</v>
      </c>
      <c r="E611" s="135">
        <v>0</v>
      </c>
      <c r="F611" s="535">
        <v>0</v>
      </c>
      <c r="G611" s="534">
        <f t="shared" si="22"/>
        <v>0</v>
      </c>
      <c r="H611" s="533">
        <v>0</v>
      </c>
      <c r="J611" s="437"/>
      <c r="K611" s="437"/>
    </row>
    <row r="612" spans="1:11" ht="15.75" hidden="1" thickBot="1">
      <c r="A612" s="600"/>
      <c r="B612" s="599"/>
      <c r="C612" s="135">
        <v>0</v>
      </c>
      <c r="D612" s="536">
        <v>0</v>
      </c>
      <c r="E612" s="135">
        <v>0</v>
      </c>
      <c r="F612" s="535">
        <v>0</v>
      </c>
      <c r="G612" s="534">
        <f t="shared" si="22"/>
        <v>0</v>
      </c>
      <c r="H612" s="533">
        <v>0</v>
      </c>
      <c r="J612" s="437"/>
      <c r="K612" s="437"/>
    </row>
    <row r="613" spans="1:11" ht="15.75" hidden="1" thickBot="1">
      <c r="A613" s="600"/>
      <c r="B613" s="599"/>
      <c r="C613" s="135">
        <v>0</v>
      </c>
      <c r="D613" s="536">
        <v>0</v>
      </c>
      <c r="E613" s="135">
        <v>0</v>
      </c>
      <c r="F613" s="535">
        <v>0</v>
      </c>
      <c r="G613" s="534">
        <f t="shared" si="22"/>
        <v>0</v>
      </c>
      <c r="H613" s="533">
        <v>0</v>
      </c>
      <c r="J613" s="437"/>
      <c r="K613" s="437"/>
    </row>
    <row r="614" spans="1:11" ht="15.75" hidden="1" thickBot="1">
      <c r="A614" s="600"/>
      <c r="B614" s="599"/>
      <c r="C614" s="135">
        <v>0</v>
      </c>
      <c r="D614" s="536">
        <v>0</v>
      </c>
      <c r="E614" s="135">
        <v>0</v>
      </c>
      <c r="F614" s="535">
        <v>0</v>
      </c>
      <c r="G614" s="534">
        <f t="shared" si="22"/>
        <v>0</v>
      </c>
      <c r="H614" s="533">
        <v>0</v>
      </c>
      <c r="J614" s="437"/>
      <c r="K614" s="437"/>
    </row>
    <row r="615" spans="1:11" ht="15.75" hidden="1" thickBot="1">
      <c r="A615" s="600"/>
      <c r="B615" s="599"/>
      <c r="C615" s="135">
        <v>0</v>
      </c>
      <c r="D615" s="536">
        <v>0</v>
      </c>
      <c r="E615" s="135">
        <v>0</v>
      </c>
      <c r="F615" s="535">
        <v>0</v>
      </c>
      <c r="G615" s="534">
        <f t="shared" si="22"/>
        <v>0</v>
      </c>
      <c r="H615" s="533">
        <v>0</v>
      </c>
      <c r="J615" s="437"/>
      <c r="K615" s="437"/>
    </row>
    <row r="616" spans="1:11" ht="15.75" hidden="1" thickBot="1">
      <c r="A616" s="600"/>
      <c r="B616" s="599"/>
      <c r="C616" s="135">
        <v>0</v>
      </c>
      <c r="D616" s="536">
        <v>0</v>
      </c>
      <c r="E616" s="135">
        <v>0</v>
      </c>
      <c r="F616" s="535">
        <v>0</v>
      </c>
      <c r="G616" s="534">
        <f>+C616+D616+E616+F616</f>
        <v>0</v>
      </c>
      <c r="H616" s="533">
        <v>0</v>
      </c>
      <c r="J616" s="437"/>
      <c r="K616" s="437"/>
    </row>
    <row r="617" spans="1:11" ht="15.75" hidden="1" thickBot="1">
      <c r="A617" s="600"/>
      <c r="B617" s="599"/>
      <c r="C617" s="135">
        <v>0</v>
      </c>
      <c r="D617" s="536">
        <v>0</v>
      </c>
      <c r="E617" s="135">
        <v>0</v>
      </c>
      <c r="F617" s="535">
        <v>0</v>
      </c>
      <c r="G617" s="534">
        <f>+C617+D617+E617+F617</f>
        <v>0</v>
      </c>
      <c r="H617" s="533">
        <v>0</v>
      </c>
      <c r="J617" s="437"/>
      <c r="K617" s="437"/>
    </row>
    <row r="618" spans="1:11" ht="15.75" hidden="1" thickBot="1">
      <c r="A618" s="600"/>
      <c r="B618" s="599"/>
      <c r="C618" s="135">
        <v>0</v>
      </c>
      <c r="D618" s="536">
        <v>0</v>
      </c>
      <c r="E618" s="135">
        <v>0</v>
      </c>
      <c r="F618" s="535">
        <v>0</v>
      </c>
      <c r="G618" s="534">
        <f>+C618+D618+E618+F618</f>
        <v>0</v>
      </c>
      <c r="H618" s="533">
        <v>0</v>
      </c>
      <c r="J618" s="437"/>
      <c r="K618" s="437"/>
    </row>
    <row r="619" spans="1:11" ht="15.75" hidden="1" thickBot="1">
      <c r="A619" s="598"/>
      <c r="B619" s="597"/>
      <c r="C619" s="135">
        <v>0</v>
      </c>
      <c r="D619" s="536">
        <v>0</v>
      </c>
      <c r="E619" s="135">
        <v>0</v>
      </c>
      <c r="F619" s="535">
        <v>0</v>
      </c>
      <c r="G619" s="534">
        <f>+C619+D619+E619+F619</f>
        <v>0</v>
      </c>
      <c r="H619" s="533">
        <v>0</v>
      </c>
      <c r="J619" s="437"/>
      <c r="K619" s="437"/>
    </row>
    <row r="620" spans="1:11" ht="16.5" thickTop="1" thickBot="1">
      <c r="A620" s="596"/>
      <c r="B620" s="595" t="s">
        <v>544</v>
      </c>
      <c r="C620" s="448">
        <f t="shared" ref="C620:H620" si="23">SUM(C520:C619)</f>
        <v>0</v>
      </c>
      <c r="D620" s="447">
        <f t="shared" si="23"/>
        <v>0</v>
      </c>
      <c r="E620" s="447">
        <f t="shared" si="23"/>
        <v>0</v>
      </c>
      <c r="F620" s="446">
        <f t="shared" si="23"/>
        <v>0</v>
      </c>
      <c r="G620" s="445">
        <f t="shared" si="23"/>
        <v>0</v>
      </c>
      <c r="H620" s="445">
        <f t="shared" si="23"/>
        <v>0</v>
      </c>
      <c r="J620" s="437"/>
      <c r="K620" s="437"/>
    </row>
    <row r="621" spans="1:11" ht="15.75" thickTop="1">
      <c r="A621" s="823"/>
      <c r="B621" s="824"/>
      <c r="C621" s="532"/>
      <c r="D621" s="531"/>
      <c r="E621" s="531"/>
      <c r="F621" s="530"/>
      <c r="G621" s="529"/>
      <c r="H621" s="529"/>
      <c r="J621" s="437"/>
      <c r="K621" s="437"/>
    </row>
    <row r="622" spans="1:11" ht="15.75" thickBot="1">
      <c r="A622" s="820" t="s">
        <v>263</v>
      </c>
      <c r="B622" s="821"/>
      <c r="C622" s="444">
        <f t="shared" ref="C622:H622" si="24">SUM(C620,C518,C416,C314,C212,C110)</f>
        <v>0</v>
      </c>
      <c r="D622" s="443">
        <f t="shared" si="24"/>
        <v>0</v>
      </c>
      <c r="E622" s="443">
        <f t="shared" si="24"/>
        <v>0</v>
      </c>
      <c r="F622" s="442">
        <f t="shared" si="24"/>
        <v>0</v>
      </c>
      <c r="G622" s="441">
        <f t="shared" si="24"/>
        <v>0</v>
      </c>
      <c r="H622" s="440">
        <f t="shared" si="24"/>
        <v>0</v>
      </c>
      <c r="J622" s="437"/>
      <c r="K622" s="437"/>
    </row>
    <row r="623" spans="1:11" ht="15" customHeight="1" thickTop="1">
      <c r="A623" s="439"/>
      <c r="B623" s="439"/>
      <c r="C623" s="438"/>
      <c r="D623" s="438"/>
      <c r="E623" s="438"/>
      <c r="F623" s="438"/>
      <c r="G623" s="438"/>
      <c r="H623" s="438"/>
      <c r="J623" s="437"/>
      <c r="K623" s="437"/>
    </row>
    <row r="624" spans="1:11" ht="30" customHeight="1">
      <c r="A624" s="819" t="s">
        <v>543</v>
      </c>
      <c r="B624" s="819"/>
      <c r="C624" s="819"/>
      <c r="D624" s="819"/>
      <c r="E624" s="819"/>
      <c r="F624" s="819"/>
      <c r="G624" s="819"/>
      <c r="H624" s="819"/>
      <c r="J624" s="437"/>
      <c r="K624" s="437"/>
    </row>
    <row r="625" spans="1:11" ht="15" customHeight="1">
      <c r="A625" s="819" t="s">
        <v>542</v>
      </c>
      <c r="B625" s="819"/>
      <c r="C625" s="819"/>
      <c r="D625" s="819"/>
      <c r="E625" s="819"/>
      <c r="F625" s="819"/>
      <c r="G625" s="819"/>
      <c r="H625" s="819"/>
      <c r="J625" s="437"/>
      <c r="K625" s="437"/>
    </row>
    <row r="626" spans="1:11" ht="30" customHeight="1">
      <c r="A626" s="819" t="s">
        <v>541</v>
      </c>
      <c r="B626" s="819"/>
      <c r="C626" s="819"/>
      <c r="D626" s="819"/>
      <c r="E626" s="819"/>
      <c r="F626" s="819"/>
      <c r="G626" s="819"/>
      <c r="H626" s="819"/>
      <c r="J626" s="437"/>
      <c r="K626" s="437"/>
    </row>
    <row r="627" spans="1:11" ht="15" customHeight="1">
      <c r="A627" s="819" t="s">
        <v>540</v>
      </c>
      <c r="B627" s="819"/>
      <c r="C627" s="819"/>
      <c r="D627" s="819"/>
      <c r="E627" s="819"/>
      <c r="F627" s="819"/>
      <c r="G627" s="819"/>
      <c r="H627" s="819"/>
      <c r="J627" s="437"/>
      <c r="K627" s="437"/>
    </row>
    <row r="628" spans="1:11">
      <c r="A628" s="437"/>
      <c r="B628" s="437"/>
      <c r="C628" s="437"/>
      <c r="D628" s="437"/>
      <c r="E628" s="437"/>
      <c r="F628" s="437"/>
      <c r="G628" s="437"/>
      <c r="H628" s="437"/>
      <c r="J628" s="437"/>
      <c r="K628" s="437"/>
    </row>
    <row r="629" spans="1:11">
      <c r="A629" s="437"/>
      <c r="B629" s="437"/>
      <c r="C629" s="437"/>
      <c r="D629" s="437"/>
      <c r="E629" s="437"/>
      <c r="F629" s="437"/>
      <c r="G629" s="437"/>
      <c r="H629" s="437"/>
      <c r="J629" s="437"/>
      <c r="K629" s="437"/>
    </row>
    <row r="630" spans="1:11">
      <c r="A630" s="437"/>
      <c r="B630" s="437"/>
      <c r="C630" s="437"/>
      <c r="D630" s="437"/>
      <c r="E630" s="437"/>
      <c r="F630" s="437"/>
      <c r="G630" s="437"/>
      <c r="H630" s="437"/>
      <c r="J630" s="437"/>
      <c r="K630" s="437"/>
    </row>
    <row r="631" spans="1:11">
      <c r="A631" s="437"/>
      <c r="B631" s="437"/>
      <c r="C631" s="437"/>
      <c r="D631" s="437"/>
      <c r="E631" s="437"/>
      <c r="F631" s="437"/>
      <c r="G631" s="437"/>
      <c r="H631" s="437"/>
      <c r="J631" s="437"/>
      <c r="K631" s="437"/>
    </row>
    <row r="632" spans="1:11">
      <c r="A632" s="437"/>
      <c r="B632" s="437"/>
      <c r="C632" s="437"/>
      <c r="D632" s="437"/>
      <c r="E632" s="437"/>
      <c r="F632" s="437"/>
      <c r="G632" s="437"/>
      <c r="H632" s="437"/>
      <c r="J632" s="437"/>
      <c r="K632" s="437"/>
    </row>
    <row r="633" spans="1:11">
      <c r="A633" s="437"/>
      <c r="B633" s="437"/>
      <c r="C633" s="437"/>
      <c r="D633" s="437"/>
      <c r="E633" s="437"/>
      <c r="F633" s="437"/>
      <c r="G633" s="437"/>
      <c r="H633" s="437"/>
      <c r="J633" s="437"/>
      <c r="K633" s="437"/>
    </row>
    <row r="634" spans="1:11">
      <c r="A634" s="437"/>
      <c r="B634" s="437"/>
      <c r="C634" s="437"/>
      <c r="D634" s="437"/>
      <c r="E634" s="437"/>
      <c r="F634" s="437"/>
      <c r="G634" s="437"/>
      <c r="H634" s="437"/>
      <c r="J634" s="437"/>
      <c r="K634" s="437"/>
    </row>
  </sheetData>
  <sheetProtection password="D3C7" sheet="1"/>
  <mergeCells count="12">
    <mergeCell ref="A627:H627"/>
    <mergeCell ref="A1:H1"/>
    <mergeCell ref="A4:H4"/>
    <mergeCell ref="A6:H6"/>
    <mergeCell ref="A624:H624"/>
    <mergeCell ref="A625:H625"/>
    <mergeCell ref="A626:H626"/>
    <mergeCell ref="A622:B622"/>
    <mergeCell ref="A5:H5"/>
    <mergeCell ref="A621:B621"/>
    <mergeCell ref="A2:H2"/>
    <mergeCell ref="A3:H3"/>
  </mergeCells>
  <conditionalFormatting sqref="C9:C622">
    <cfRule type="cellIs" dxfId="27" priority="5" stopIfTrue="1" operator="lessThan">
      <formula>0</formula>
    </cfRule>
  </conditionalFormatting>
  <conditionalFormatting sqref="D9:D622">
    <cfRule type="cellIs" dxfId="26" priority="4" stopIfTrue="1" operator="greaterThan">
      <formula>0</formula>
    </cfRule>
  </conditionalFormatting>
  <conditionalFormatting sqref="E9:E622">
    <cfRule type="cellIs" dxfId="25" priority="3" stopIfTrue="1" operator="lessThan">
      <formula>0</formula>
    </cfRule>
  </conditionalFormatting>
  <conditionalFormatting sqref="H9:H622">
    <cfRule type="cellIs" dxfId="24" priority="2" stopIfTrue="1" operator="lessThan">
      <formula>0</formula>
    </cfRule>
  </conditionalFormatting>
  <conditionalFormatting sqref="G9:G622">
    <cfRule type="cellIs" dxfId="23" priority="1" stopIfTrue="1" operator="lessThan">
      <formula>0</formula>
    </cfRule>
  </conditionalFormatting>
  <dataValidations count="1">
    <dataValidation type="decimal" allowBlank="1" showInputMessage="1" showErrorMessage="1" sqref="C10:H622">
      <formula1>-9.99999999999999E+22</formula1>
      <formula2>999999999999999000000</formula2>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9"/>
  <sheetViews>
    <sheetView showGridLines="0" zoomScale="85" zoomScaleNormal="85" workbookViewId="0">
      <pane ySplit="6135" topLeftCell="A9"/>
      <selection sqref="A1:M1"/>
      <selection pane="bottomLeft" sqref="A1:M1"/>
    </sheetView>
  </sheetViews>
  <sheetFormatPr defaultRowHeight="15"/>
  <cols>
    <col min="1" max="1" width="20.7109375" style="181" customWidth="1"/>
    <col min="2" max="3" width="25.7109375" style="181" customWidth="1"/>
    <col min="4" max="4" width="20.7109375" style="181" customWidth="1"/>
    <col min="5" max="5" width="50.7109375" style="181" customWidth="1"/>
    <col min="6" max="13" width="15.7109375" style="181" customWidth="1"/>
    <col min="14" max="14" width="9.140625" style="436" customWidth="1"/>
    <col min="15" max="16384" width="9.140625" style="181"/>
  </cols>
  <sheetData>
    <row r="1" spans="1:14">
      <c r="A1" s="860"/>
      <c r="B1" s="860"/>
      <c r="C1" s="860"/>
      <c r="D1" s="860"/>
      <c r="E1" s="860"/>
      <c r="F1" s="860"/>
      <c r="G1" s="860"/>
      <c r="H1" s="860"/>
      <c r="I1" s="860"/>
      <c r="J1" s="860"/>
      <c r="K1" s="860"/>
      <c r="L1" s="860"/>
      <c r="M1" s="860"/>
    </row>
    <row r="2" spans="1:14" ht="24.95" customHeight="1">
      <c r="A2" s="825" t="s">
        <v>0</v>
      </c>
      <c r="B2" s="826"/>
      <c r="C2" s="826"/>
      <c r="D2" s="826"/>
      <c r="E2" s="826"/>
      <c r="F2" s="826"/>
      <c r="G2" s="826"/>
      <c r="H2" s="826"/>
      <c r="I2" s="826"/>
      <c r="J2" s="826"/>
      <c r="K2" s="826"/>
      <c r="L2" s="826"/>
      <c r="M2" s="827"/>
    </row>
    <row r="3" spans="1:14">
      <c r="A3" s="845" t="s">
        <v>604</v>
      </c>
      <c r="B3" s="845"/>
      <c r="C3" s="845"/>
      <c r="D3" s="845"/>
      <c r="E3" s="845"/>
      <c r="F3" s="845"/>
      <c r="G3" s="845"/>
      <c r="H3" s="845"/>
      <c r="I3" s="845"/>
      <c r="J3" s="845"/>
      <c r="K3" s="845"/>
      <c r="L3" s="845"/>
      <c r="M3" s="845"/>
    </row>
    <row r="4" spans="1:14" ht="21">
      <c r="A4" s="822" t="s">
        <v>603</v>
      </c>
      <c r="B4" s="822"/>
      <c r="C4" s="822"/>
      <c r="D4" s="822"/>
      <c r="E4" s="822"/>
      <c r="F4" s="822"/>
      <c r="G4" s="822"/>
      <c r="H4" s="822"/>
      <c r="I4" s="822"/>
      <c r="J4" s="822"/>
      <c r="K4" s="822"/>
      <c r="L4" s="822"/>
      <c r="M4" s="822"/>
      <c r="N4" s="436" t="s">
        <v>388</v>
      </c>
    </row>
    <row r="5" spans="1:14" ht="21">
      <c r="A5" s="822" t="s">
        <v>565</v>
      </c>
      <c r="B5" s="822"/>
      <c r="C5" s="822"/>
      <c r="D5" s="822"/>
      <c r="E5" s="822"/>
      <c r="F5" s="822"/>
      <c r="G5" s="822"/>
      <c r="H5" s="822"/>
      <c r="I5" s="822"/>
      <c r="J5" s="822"/>
      <c r="K5" s="822"/>
      <c r="L5" s="822"/>
      <c r="M5" s="822"/>
    </row>
    <row r="6" spans="1:14" ht="15.75" thickBot="1">
      <c r="A6" s="830"/>
      <c r="B6" s="830"/>
      <c r="C6" s="830"/>
      <c r="D6" s="830"/>
      <c r="E6" s="830"/>
      <c r="F6" s="830"/>
      <c r="G6" s="830"/>
      <c r="H6" s="830"/>
      <c r="I6" s="830"/>
      <c r="J6" s="830"/>
      <c r="K6" s="830"/>
      <c r="L6" s="830"/>
      <c r="M6" s="830"/>
    </row>
    <row r="7" spans="1:14" ht="204.75" thickTop="1">
      <c r="A7" s="479" t="s">
        <v>602</v>
      </c>
      <c r="B7" s="831" t="s">
        <v>601</v>
      </c>
      <c r="C7" s="832"/>
      <c r="D7" s="479" t="s">
        <v>564</v>
      </c>
      <c r="E7" s="479" t="s">
        <v>601</v>
      </c>
      <c r="F7" s="630" t="s">
        <v>600</v>
      </c>
      <c r="G7" s="629" t="s">
        <v>599</v>
      </c>
      <c r="H7" s="479" t="s">
        <v>598</v>
      </c>
      <c r="I7" s="630" t="s">
        <v>597</v>
      </c>
      <c r="J7" s="630" t="s">
        <v>596</v>
      </c>
      <c r="K7" s="630" t="s">
        <v>595</v>
      </c>
      <c r="L7" s="479" t="s">
        <v>594</v>
      </c>
      <c r="M7" s="479" t="s">
        <v>593</v>
      </c>
    </row>
    <row r="8" spans="1:14" ht="29.25" customHeight="1" thickBot="1">
      <c r="A8" s="461"/>
      <c r="B8" s="835"/>
      <c r="C8" s="836"/>
      <c r="D8" s="632"/>
      <c r="E8" s="632"/>
      <c r="F8" s="478" t="s">
        <v>124</v>
      </c>
      <c r="G8" s="460" t="s">
        <v>125</v>
      </c>
      <c r="H8" s="458" t="s">
        <v>555</v>
      </c>
      <c r="I8" s="478" t="s">
        <v>127</v>
      </c>
      <c r="J8" s="478" t="s">
        <v>128</v>
      </c>
      <c r="K8" s="478" t="s">
        <v>129</v>
      </c>
      <c r="L8" s="457" t="s">
        <v>627</v>
      </c>
      <c r="M8" s="457" t="s">
        <v>592</v>
      </c>
    </row>
    <row r="9" spans="1:14" ht="16.5" thickTop="1" thickBot="1">
      <c r="A9" s="846" t="s">
        <v>591</v>
      </c>
      <c r="B9" s="847"/>
      <c r="C9" s="847"/>
      <c r="D9" s="847"/>
      <c r="E9" s="848"/>
      <c r="F9" s="477"/>
      <c r="G9" s="476"/>
      <c r="H9" s="476"/>
      <c r="I9" s="476"/>
      <c r="J9" s="476"/>
      <c r="K9" s="475"/>
      <c r="L9" s="474"/>
      <c r="M9" s="474"/>
    </row>
    <row r="10" spans="1:14" ht="15.75" thickTop="1">
      <c r="A10" s="614"/>
      <c r="B10" s="837"/>
      <c r="C10" s="837"/>
      <c r="D10" s="613"/>
      <c r="E10" s="473"/>
      <c r="F10" s="575">
        <v>0</v>
      </c>
      <c r="G10" s="566">
        <v>0</v>
      </c>
      <c r="H10" s="566">
        <v>0</v>
      </c>
      <c r="I10" s="566">
        <v>0</v>
      </c>
      <c r="J10" s="566">
        <v>0</v>
      </c>
      <c r="K10" s="568">
        <v>0</v>
      </c>
      <c r="L10" s="534">
        <f t="shared" ref="L10:L41" si="0">+F10+G10-H10-I10-J10+K10</f>
        <v>0</v>
      </c>
      <c r="M10" s="564">
        <v>0</v>
      </c>
    </row>
    <row r="11" spans="1:14">
      <c r="A11" s="612"/>
      <c r="B11" s="833"/>
      <c r="C11" s="833"/>
      <c r="D11" s="611"/>
      <c r="E11" s="472"/>
      <c r="F11" s="575">
        <v>0</v>
      </c>
      <c r="G11" s="566">
        <v>0</v>
      </c>
      <c r="H11" s="566">
        <v>0</v>
      </c>
      <c r="I11" s="566">
        <v>0</v>
      </c>
      <c r="J11" s="566">
        <v>0</v>
      </c>
      <c r="K11" s="568">
        <v>0</v>
      </c>
      <c r="L11" s="534">
        <f t="shared" si="0"/>
        <v>0</v>
      </c>
      <c r="M11" s="564">
        <v>0</v>
      </c>
    </row>
    <row r="12" spans="1:14">
      <c r="A12" s="612"/>
      <c r="B12" s="833"/>
      <c r="C12" s="833"/>
      <c r="D12" s="611"/>
      <c r="E12" s="472"/>
      <c r="F12" s="575">
        <v>0</v>
      </c>
      <c r="G12" s="566">
        <v>0</v>
      </c>
      <c r="H12" s="566">
        <v>0</v>
      </c>
      <c r="I12" s="566">
        <v>0</v>
      </c>
      <c r="J12" s="566">
        <v>0</v>
      </c>
      <c r="K12" s="568">
        <v>0</v>
      </c>
      <c r="L12" s="534">
        <f t="shared" si="0"/>
        <v>0</v>
      </c>
      <c r="M12" s="564">
        <v>0</v>
      </c>
    </row>
    <row r="13" spans="1:14">
      <c r="A13" s="612"/>
      <c r="B13" s="833"/>
      <c r="C13" s="833"/>
      <c r="D13" s="611"/>
      <c r="E13" s="472"/>
      <c r="F13" s="575">
        <v>0</v>
      </c>
      <c r="G13" s="566">
        <v>0</v>
      </c>
      <c r="H13" s="566">
        <v>0</v>
      </c>
      <c r="I13" s="566">
        <v>0</v>
      </c>
      <c r="J13" s="566">
        <v>0</v>
      </c>
      <c r="K13" s="568">
        <v>0</v>
      </c>
      <c r="L13" s="534">
        <f t="shared" si="0"/>
        <v>0</v>
      </c>
      <c r="M13" s="564">
        <v>0</v>
      </c>
    </row>
    <row r="14" spans="1:14">
      <c r="A14" s="612"/>
      <c r="B14" s="833"/>
      <c r="C14" s="833"/>
      <c r="D14" s="611"/>
      <c r="E14" s="472"/>
      <c r="F14" s="575">
        <v>0</v>
      </c>
      <c r="G14" s="566">
        <v>0</v>
      </c>
      <c r="H14" s="566">
        <v>0</v>
      </c>
      <c r="I14" s="566">
        <v>0</v>
      </c>
      <c r="J14" s="566">
        <v>0</v>
      </c>
      <c r="K14" s="568">
        <v>0</v>
      </c>
      <c r="L14" s="534">
        <f t="shared" si="0"/>
        <v>0</v>
      </c>
      <c r="M14" s="564">
        <v>0</v>
      </c>
    </row>
    <row r="15" spans="1:14">
      <c r="A15" s="612"/>
      <c r="B15" s="833"/>
      <c r="C15" s="833"/>
      <c r="D15" s="611"/>
      <c r="E15" s="472"/>
      <c r="F15" s="575">
        <v>0</v>
      </c>
      <c r="G15" s="566">
        <v>0</v>
      </c>
      <c r="H15" s="566">
        <v>0</v>
      </c>
      <c r="I15" s="566">
        <v>0</v>
      </c>
      <c r="J15" s="566">
        <v>0</v>
      </c>
      <c r="K15" s="568">
        <v>0</v>
      </c>
      <c r="L15" s="534">
        <f t="shared" si="0"/>
        <v>0</v>
      </c>
      <c r="M15" s="564">
        <v>0</v>
      </c>
    </row>
    <row r="16" spans="1:14">
      <c r="A16" s="612"/>
      <c r="B16" s="833"/>
      <c r="C16" s="833"/>
      <c r="D16" s="611"/>
      <c r="E16" s="472"/>
      <c r="F16" s="575">
        <v>0</v>
      </c>
      <c r="G16" s="566">
        <v>0</v>
      </c>
      <c r="H16" s="566">
        <v>0</v>
      </c>
      <c r="I16" s="566">
        <v>0</v>
      </c>
      <c r="J16" s="566">
        <v>0</v>
      </c>
      <c r="K16" s="568">
        <v>0</v>
      </c>
      <c r="L16" s="534">
        <f t="shared" si="0"/>
        <v>0</v>
      </c>
      <c r="M16" s="564">
        <v>0</v>
      </c>
    </row>
    <row r="17" spans="1:13">
      <c r="A17" s="612"/>
      <c r="B17" s="833"/>
      <c r="C17" s="833"/>
      <c r="D17" s="611"/>
      <c r="E17" s="472"/>
      <c r="F17" s="575">
        <v>0</v>
      </c>
      <c r="G17" s="566">
        <v>0</v>
      </c>
      <c r="H17" s="566">
        <v>0</v>
      </c>
      <c r="I17" s="566">
        <v>0</v>
      </c>
      <c r="J17" s="566">
        <v>0</v>
      </c>
      <c r="K17" s="568">
        <v>0</v>
      </c>
      <c r="L17" s="534">
        <f t="shared" si="0"/>
        <v>0</v>
      </c>
      <c r="M17" s="564">
        <v>0</v>
      </c>
    </row>
    <row r="18" spans="1:13">
      <c r="A18" s="612"/>
      <c r="B18" s="833"/>
      <c r="C18" s="833"/>
      <c r="D18" s="611"/>
      <c r="E18" s="472"/>
      <c r="F18" s="575">
        <v>0</v>
      </c>
      <c r="G18" s="566">
        <v>0</v>
      </c>
      <c r="H18" s="566">
        <v>0</v>
      </c>
      <c r="I18" s="566">
        <v>0</v>
      </c>
      <c r="J18" s="566">
        <v>0</v>
      </c>
      <c r="K18" s="568">
        <v>0</v>
      </c>
      <c r="L18" s="534">
        <f t="shared" si="0"/>
        <v>0</v>
      </c>
      <c r="M18" s="564">
        <v>0</v>
      </c>
    </row>
    <row r="19" spans="1:13">
      <c r="A19" s="612"/>
      <c r="B19" s="833"/>
      <c r="C19" s="833"/>
      <c r="D19" s="611"/>
      <c r="E19" s="472"/>
      <c r="F19" s="575">
        <v>0</v>
      </c>
      <c r="G19" s="566">
        <v>0</v>
      </c>
      <c r="H19" s="566">
        <v>0</v>
      </c>
      <c r="I19" s="566">
        <v>0</v>
      </c>
      <c r="J19" s="566">
        <v>0</v>
      </c>
      <c r="K19" s="568">
        <v>0</v>
      </c>
      <c r="L19" s="534">
        <f t="shared" si="0"/>
        <v>0</v>
      </c>
      <c r="M19" s="564">
        <v>0</v>
      </c>
    </row>
    <row r="20" spans="1:13">
      <c r="A20" s="612"/>
      <c r="B20" s="833"/>
      <c r="C20" s="833"/>
      <c r="D20" s="611"/>
      <c r="E20" s="472"/>
      <c r="F20" s="575">
        <v>0</v>
      </c>
      <c r="G20" s="566">
        <v>0</v>
      </c>
      <c r="H20" s="566">
        <v>0</v>
      </c>
      <c r="I20" s="566">
        <v>0</v>
      </c>
      <c r="J20" s="566">
        <v>0</v>
      </c>
      <c r="K20" s="568">
        <v>0</v>
      </c>
      <c r="L20" s="534">
        <f t="shared" si="0"/>
        <v>0</v>
      </c>
      <c r="M20" s="564">
        <v>0</v>
      </c>
    </row>
    <row r="21" spans="1:13">
      <c r="A21" s="612"/>
      <c r="B21" s="833"/>
      <c r="C21" s="833"/>
      <c r="D21" s="611"/>
      <c r="E21" s="472"/>
      <c r="F21" s="575">
        <v>0</v>
      </c>
      <c r="G21" s="566">
        <v>0</v>
      </c>
      <c r="H21" s="566">
        <v>0</v>
      </c>
      <c r="I21" s="566">
        <v>0</v>
      </c>
      <c r="J21" s="566">
        <v>0</v>
      </c>
      <c r="K21" s="568">
        <v>0</v>
      </c>
      <c r="L21" s="534">
        <f t="shared" si="0"/>
        <v>0</v>
      </c>
      <c r="M21" s="564">
        <v>0</v>
      </c>
    </row>
    <row r="22" spans="1:13">
      <c r="A22" s="612"/>
      <c r="B22" s="833"/>
      <c r="C22" s="833"/>
      <c r="D22" s="611"/>
      <c r="E22" s="472"/>
      <c r="F22" s="575">
        <v>0</v>
      </c>
      <c r="G22" s="566">
        <v>0</v>
      </c>
      <c r="H22" s="566">
        <v>0</v>
      </c>
      <c r="I22" s="566">
        <v>0</v>
      </c>
      <c r="J22" s="566">
        <v>0</v>
      </c>
      <c r="K22" s="568">
        <v>0</v>
      </c>
      <c r="L22" s="534">
        <f t="shared" si="0"/>
        <v>0</v>
      </c>
      <c r="M22" s="564">
        <v>0</v>
      </c>
    </row>
    <row r="23" spans="1:13">
      <c r="A23" s="612"/>
      <c r="B23" s="833"/>
      <c r="C23" s="833"/>
      <c r="D23" s="611"/>
      <c r="E23" s="472"/>
      <c r="F23" s="575">
        <v>0</v>
      </c>
      <c r="G23" s="566">
        <v>0</v>
      </c>
      <c r="H23" s="566">
        <v>0</v>
      </c>
      <c r="I23" s="566">
        <v>0</v>
      </c>
      <c r="J23" s="566">
        <v>0</v>
      </c>
      <c r="K23" s="568">
        <v>0</v>
      </c>
      <c r="L23" s="534">
        <f t="shared" si="0"/>
        <v>0</v>
      </c>
      <c r="M23" s="564">
        <v>0</v>
      </c>
    </row>
    <row r="24" spans="1:13">
      <c r="A24" s="612"/>
      <c r="B24" s="833"/>
      <c r="C24" s="833"/>
      <c r="D24" s="611"/>
      <c r="E24" s="472"/>
      <c r="F24" s="575">
        <v>0</v>
      </c>
      <c r="G24" s="566">
        <v>0</v>
      </c>
      <c r="H24" s="566">
        <v>0</v>
      </c>
      <c r="I24" s="566">
        <v>0</v>
      </c>
      <c r="J24" s="566">
        <v>0</v>
      </c>
      <c r="K24" s="568">
        <v>0</v>
      </c>
      <c r="L24" s="534">
        <f t="shared" si="0"/>
        <v>0</v>
      </c>
      <c r="M24" s="564">
        <v>0</v>
      </c>
    </row>
    <row r="25" spans="1:13">
      <c r="A25" s="612"/>
      <c r="B25" s="833"/>
      <c r="C25" s="833"/>
      <c r="D25" s="611"/>
      <c r="E25" s="472"/>
      <c r="F25" s="575">
        <v>0</v>
      </c>
      <c r="G25" s="566">
        <v>0</v>
      </c>
      <c r="H25" s="566">
        <v>0</v>
      </c>
      <c r="I25" s="566">
        <v>0</v>
      </c>
      <c r="J25" s="566">
        <v>0</v>
      </c>
      <c r="K25" s="568">
        <v>0</v>
      </c>
      <c r="L25" s="534">
        <f t="shared" si="0"/>
        <v>0</v>
      </c>
      <c r="M25" s="564">
        <v>0</v>
      </c>
    </row>
    <row r="26" spans="1:13">
      <c r="A26" s="612"/>
      <c r="B26" s="833"/>
      <c r="C26" s="833"/>
      <c r="D26" s="611"/>
      <c r="E26" s="472"/>
      <c r="F26" s="575">
        <v>0</v>
      </c>
      <c r="G26" s="566">
        <v>0</v>
      </c>
      <c r="H26" s="566">
        <v>0</v>
      </c>
      <c r="I26" s="566">
        <v>0</v>
      </c>
      <c r="J26" s="566">
        <v>0</v>
      </c>
      <c r="K26" s="568">
        <v>0</v>
      </c>
      <c r="L26" s="534">
        <f t="shared" si="0"/>
        <v>0</v>
      </c>
      <c r="M26" s="564">
        <v>0</v>
      </c>
    </row>
    <row r="27" spans="1:13">
      <c r="A27" s="612"/>
      <c r="B27" s="833"/>
      <c r="C27" s="833"/>
      <c r="D27" s="611"/>
      <c r="E27" s="472"/>
      <c r="F27" s="575">
        <v>0</v>
      </c>
      <c r="G27" s="566">
        <v>0</v>
      </c>
      <c r="H27" s="566">
        <v>0</v>
      </c>
      <c r="I27" s="566">
        <v>0</v>
      </c>
      <c r="J27" s="566">
        <v>0</v>
      </c>
      <c r="K27" s="568">
        <v>0</v>
      </c>
      <c r="L27" s="534">
        <f t="shared" si="0"/>
        <v>0</v>
      </c>
      <c r="M27" s="564">
        <v>0</v>
      </c>
    </row>
    <row r="28" spans="1:13">
      <c r="A28" s="612"/>
      <c r="B28" s="833"/>
      <c r="C28" s="833"/>
      <c r="D28" s="611"/>
      <c r="E28" s="472"/>
      <c r="F28" s="575">
        <v>0</v>
      </c>
      <c r="G28" s="566">
        <v>0</v>
      </c>
      <c r="H28" s="566">
        <v>0</v>
      </c>
      <c r="I28" s="566">
        <v>0</v>
      </c>
      <c r="J28" s="566">
        <v>0</v>
      </c>
      <c r="K28" s="568">
        <v>0</v>
      </c>
      <c r="L28" s="534">
        <f t="shared" si="0"/>
        <v>0</v>
      </c>
      <c r="M28" s="564">
        <v>0</v>
      </c>
    </row>
    <row r="29" spans="1:13" ht="15.75" thickBot="1">
      <c r="A29" s="612"/>
      <c r="B29" s="833"/>
      <c r="C29" s="833"/>
      <c r="D29" s="611"/>
      <c r="E29" s="472"/>
      <c r="F29" s="575">
        <v>0</v>
      </c>
      <c r="G29" s="566">
        <v>0</v>
      </c>
      <c r="H29" s="566">
        <v>0</v>
      </c>
      <c r="I29" s="566">
        <v>0</v>
      </c>
      <c r="J29" s="566">
        <v>0</v>
      </c>
      <c r="K29" s="568">
        <v>0</v>
      </c>
      <c r="L29" s="534">
        <f t="shared" si="0"/>
        <v>0</v>
      </c>
      <c r="M29" s="564">
        <v>0</v>
      </c>
    </row>
    <row r="30" spans="1:13" ht="15.75" hidden="1" thickBot="1">
      <c r="A30" s="612"/>
      <c r="B30" s="833"/>
      <c r="C30" s="833"/>
      <c r="D30" s="611"/>
      <c r="E30" s="472"/>
      <c r="F30" s="575">
        <v>0</v>
      </c>
      <c r="G30" s="566">
        <v>0</v>
      </c>
      <c r="H30" s="566">
        <v>0</v>
      </c>
      <c r="I30" s="566">
        <v>0</v>
      </c>
      <c r="J30" s="566">
        <v>0</v>
      </c>
      <c r="K30" s="568">
        <v>0</v>
      </c>
      <c r="L30" s="534">
        <f t="shared" si="0"/>
        <v>0</v>
      </c>
      <c r="M30" s="564">
        <v>0</v>
      </c>
    </row>
    <row r="31" spans="1:13" ht="15.75" hidden="1" thickBot="1">
      <c r="A31" s="612"/>
      <c r="B31" s="833"/>
      <c r="C31" s="833"/>
      <c r="D31" s="611"/>
      <c r="E31" s="472"/>
      <c r="F31" s="575">
        <v>0</v>
      </c>
      <c r="G31" s="566">
        <v>0</v>
      </c>
      <c r="H31" s="566">
        <v>0</v>
      </c>
      <c r="I31" s="566">
        <v>0</v>
      </c>
      <c r="J31" s="566">
        <v>0</v>
      </c>
      <c r="K31" s="568">
        <v>0</v>
      </c>
      <c r="L31" s="534">
        <f t="shared" si="0"/>
        <v>0</v>
      </c>
      <c r="M31" s="564">
        <v>0</v>
      </c>
    </row>
    <row r="32" spans="1:13" ht="15.75" hidden="1" thickBot="1">
      <c r="A32" s="612"/>
      <c r="B32" s="833"/>
      <c r="C32" s="833"/>
      <c r="D32" s="611"/>
      <c r="E32" s="472"/>
      <c r="F32" s="575">
        <v>0</v>
      </c>
      <c r="G32" s="566">
        <v>0</v>
      </c>
      <c r="H32" s="566">
        <v>0</v>
      </c>
      <c r="I32" s="566">
        <v>0</v>
      </c>
      <c r="J32" s="566">
        <v>0</v>
      </c>
      <c r="K32" s="568">
        <v>0</v>
      </c>
      <c r="L32" s="534">
        <f t="shared" si="0"/>
        <v>0</v>
      </c>
      <c r="M32" s="564">
        <v>0</v>
      </c>
    </row>
    <row r="33" spans="1:13" ht="15.75" hidden="1" thickBot="1">
      <c r="A33" s="612"/>
      <c r="B33" s="833"/>
      <c r="C33" s="833"/>
      <c r="D33" s="611"/>
      <c r="E33" s="472"/>
      <c r="F33" s="575">
        <v>0</v>
      </c>
      <c r="G33" s="566">
        <v>0</v>
      </c>
      <c r="H33" s="566">
        <v>0</v>
      </c>
      <c r="I33" s="566">
        <v>0</v>
      </c>
      <c r="J33" s="566">
        <v>0</v>
      </c>
      <c r="K33" s="568">
        <v>0</v>
      </c>
      <c r="L33" s="534">
        <f t="shared" si="0"/>
        <v>0</v>
      </c>
      <c r="M33" s="564">
        <v>0</v>
      </c>
    </row>
    <row r="34" spans="1:13" ht="15.75" hidden="1" thickBot="1">
      <c r="A34" s="612"/>
      <c r="B34" s="833"/>
      <c r="C34" s="833"/>
      <c r="D34" s="611"/>
      <c r="E34" s="472"/>
      <c r="F34" s="575">
        <v>0</v>
      </c>
      <c r="G34" s="566">
        <v>0</v>
      </c>
      <c r="H34" s="566">
        <v>0</v>
      </c>
      <c r="I34" s="566">
        <v>0</v>
      </c>
      <c r="J34" s="566">
        <v>0</v>
      </c>
      <c r="K34" s="568">
        <v>0</v>
      </c>
      <c r="L34" s="534">
        <f t="shared" si="0"/>
        <v>0</v>
      </c>
      <c r="M34" s="564">
        <v>0</v>
      </c>
    </row>
    <row r="35" spans="1:13" ht="15.75" hidden="1" thickBot="1">
      <c r="A35" s="612"/>
      <c r="B35" s="833"/>
      <c r="C35" s="833"/>
      <c r="D35" s="611"/>
      <c r="E35" s="472"/>
      <c r="F35" s="575">
        <v>0</v>
      </c>
      <c r="G35" s="566">
        <v>0</v>
      </c>
      <c r="H35" s="566">
        <v>0</v>
      </c>
      <c r="I35" s="566">
        <v>0</v>
      </c>
      <c r="J35" s="566">
        <v>0</v>
      </c>
      <c r="K35" s="568">
        <v>0</v>
      </c>
      <c r="L35" s="534">
        <f t="shared" si="0"/>
        <v>0</v>
      </c>
      <c r="M35" s="564">
        <v>0</v>
      </c>
    </row>
    <row r="36" spans="1:13" ht="15.75" hidden="1" thickBot="1">
      <c r="A36" s="612"/>
      <c r="B36" s="833"/>
      <c r="C36" s="833"/>
      <c r="D36" s="611"/>
      <c r="E36" s="472"/>
      <c r="F36" s="575">
        <v>0</v>
      </c>
      <c r="G36" s="566">
        <v>0</v>
      </c>
      <c r="H36" s="566">
        <v>0</v>
      </c>
      <c r="I36" s="566">
        <v>0</v>
      </c>
      <c r="J36" s="566">
        <v>0</v>
      </c>
      <c r="K36" s="568">
        <v>0</v>
      </c>
      <c r="L36" s="534">
        <f t="shared" si="0"/>
        <v>0</v>
      </c>
      <c r="M36" s="564">
        <v>0</v>
      </c>
    </row>
    <row r="37" spans="1:13" ht="15.75" hidden="1" thickBot="1">
      <c r="A37" s="612"/>
      <c r="B37" s="833"/>
      <c r="C37" s="833"/>
      <c r="D37" s="611"/>
      <c r="E37" s="472"/>
      <c r="F37" s="575">
        <v>0</v>
      </c>
      <c r="G37" s="566">
        <v>0</v>
      </c>
      <c r="H37" s="566">
        <v>0</v>
      </c>
      <c r="I37" s="566">
        <v>0</v>
      </c>
      <c r="J37" s="566">
        <v>0</v>
      </c>
      <c r="K37" s="568">
        <v>0</v>
      </c>
      <c r="L37" s="534">
        <f t="shared" si="0"/>
        <v>0</v>
      </c>
      <c r="M37" s="564">
        <v>0</v>
      </c>
    </row>
    <row r="38" spans="1:13" ht="15.75" hidden="1" thickBot="1">
      <c r="A38" s="612"/>
      <c r="B38" s="833"/>
      <c r="C38" s="833"/>
      <c r="D38" s="611"/>
      <c r="E38" s="472"/>
      <c r="F38" s="575">
        <v>0</v>
      </c>
      <c r="G38" s="566">
        <v>0</v>
      </c>
      <c r="H38" s="566">
        <v>0</v>
      </c>
      <c r="I38" s="566">
        <v>0</v>
      </c>
      <c r="J38" s="566">
        <v>0</v>
      </c>
      <c r="K38" s="568">
        <v>0</v>
      </c>
      <c r="L38" s="534">
        <f t="shared" si="0"/>
        <v>0</v>
      </c>
      <c r="M38" s="564">
        <v>0</v>
      </c>
    </row>
    <row r="39" spans="1:13" ht="15.75" hidden="1" thickBot="1">
      <c r="A39" s="612"/>
      <c r="B39" s="833"/>
      <c r="C39" s="833"/>
      <c r="D39" s="611"/>
      <c r="E39" s="472"/>
      <c r="F39" s="575">
        <v>0</v>
      </c>
      <c r="G39" s="566">
        <v>0</v>
      </c>
      <c r="H39" s="566">
        <v>0</v>
      </c>
      <c r="I39" s="566">
        <v>0</v>
      </c>
      <c r="J39" s="566">
        <v>0</v>
      </c>
      <c r="K39" s="568">
        <v>0</v>
      </c>
      <c r="L39" s="534">
        <f t="shared" si="0"/>
        <v>0</v>
      </c>
      <c r="M39" s="564">
        <v>0</v>
      </c>
    </row>
    <row r="40" spans="1:13" ht="15.75" hidden="1" thickBot="1">
      <c r="A40" s="612"/>
      <c r="B40" s="833"/>
      <c r="C40" s="833"/>
      <c r="D40" s="611"/>
      <c r="E40" s="472"/>
      <c r="F40" s="575">
        <v>0</v>
      </c>
      <c r="G40" s="566">
        <v>0</v>
      </c>
      <c r="H40" s="566">
        <v>0</v>
      </c>
      <c r="I40" s="566">
        <v>0</v>
      </c>
      <c r="J40" s="566">
        <v>0</v>
      </c>
      <c r="K40" s="568">
        <v>0</v>
      </c>
      <c r="L40" s="534">
        <f t="shared" si="0"/>
        <v>0</v>
      </c>
      <c r="M40" s="564">
        <v>0</v>
      </c>
    </row>
    <row r="41" spans="1:13" ht="15.75" hidden="1" thickBot="1">
      <c r="A41" s="612"/>
      <c r="B41" s="833"/>
      <c r="C41" s="833"/>
      <c r="D41" s="611"/>
      <c r="E41" s="472"/>
      <c r="F41" s="575">
        <v>0</v>
      </c>
      <c r="G41" s="566">
        <v>0</v>
      </c>
      <c r="H41" s="566">
        <v>0</v>
      </c>
      <c r="I41" s="566">
        <v>0</v>
      </c>
      <c r="J41" s="566">
        <v>0</v>
      </c>
      <c r="K41" s="568">
        <v>0</v>
      </c>
      <c r="L41" s="534">
        <f t="shared" si="0"/>
        <v>0</v>
      </c>
      <c r="M41" s="564">
        <v>0</v>
      </c>
    </row>
    <row r="42" spans="1:13" ht="15.75" hidden="1" thickBot="1">
      <c r="A42" s="612"/>
      <c r="B42" s="833"/>
      <c r="C42" s="833"/>
      <c r="D42" s="611"/>
      <c r="E42" s="472"/>
      <c r="F42" s="575">
        <v>0</v>
      </c>
      <c r="G42" s="566">
        <v>0</v>
      </c>
      <c r="H42" s="566">
        <v>0</v>
      </c>
      <c r="I42" s="566">
        <v>0</v>
      </c>
      <c r="J42" s="566">
        <v>0</v>
      </c>
      <c r="K42" s="568">
        <v>0</v>
      </c>
      <c r="L42" s="534">
        <f t="shared" ref="L42:L73" si="1">+F42+G42-H42-I42-J42+K42</f>
        <v>0</v>
      </c>
      <c r="M42" s="564">
        <v>0</v>
      </c>
    </row>
    <row r="43" spans="1:13" ht="15.75" hidden="1" thickBot="1">
      <c r="A43" s="612"/>
      <c r="B43" s="833"/>
      <c r="C43" s="833"/>
      <c r="D43" s="611"/>
      <c r="E43" s="472"/>
      <c r="F43" s="575">
        <v>0</v>
      </c>
      <c r="G43" s="566">
        <v>0</v>
      </c>
      <c r="H43" s="566">
        <v>0</v>
      </c>
      <c r="I43" s="566">
        <v>0</v>
      </c>
      <c r="J43" s="566">
        <v>0</v>
      </c>
      <c r="K43" s="568">
        <v>0</v>
      </c>
      <c r="L43" s="534">
        <f t="shared" si="1"/>
        <v>0</v>
      </c>
      <c r="M43" s="564">
        <v>0</v>
      </c>
    </row>
    <row r="44" spans="1:13" ht="15.75" hidden="1" thickBot="1">
      <c r="A44" s="612"/>
      <c r="B44" s="833"/>
      <c r="C44" s="833"/>
      <c r="D44" s="611"/>
      <c r="E44" s="472"/>
      <c r="F44" s="575">
        <v>0</v>
      </c>
      <c r="G44" s="566">
        <v>0</v>
      </c>
      <c r="H44" s="566">
        <v>0</v>
      </c>
      <c r="I44" s="566">
        <v>0</v>
      </c>
      <c r="J44" s="566">
        <v>0</v>
      </c>
      <c r="K44" s="568">
        <v>0</v>
      </c>
      <c r="L44" s="534">
        <f t="shared" si="1"/>
        <v>0</v>
      </c>
      <c r="M44" s="564">
        <v>0</v>
      </c>
    </row>
    <row r="45" spans="1:13" ht="15.75" hidden="1" thickBot="1">
      <c r="A45" s="612"/>
      <c r="B45" s="833"/>
      <c r="C45" s="833"/>
      <c r="D45" s="611"/>
      <c r="E45" s="472"/>
      <c r="F45" s="575">
        <v>0</v>
      </c>
      <c r="G45" s="566">
        <v>0</v>
      </c>
      <c r="H45" s="566">
        <v>0</v>
      </c>
      <c r="I45" s="566">
        <v>0</v>
      </c>
      <c r="J45" s="566">
        <v>0</v>
      </c>
      <c r="K45" s="568">
        <v>0</v>
      </c>
      <c r="L45" s="534">
        <f t="shared" si="1"/>
        <v>0</v>
      </c>
      <c r="M45" s="564">
        <v>0</v>
      </c>
    </row>
    <row r="46" spans="1:13" ht="15.75" hidden="1" thickBot="1">
      <c r="A46" s="612"/>
      <c r="B46" s="833"/>
      <c r="C46" s="833"/>
      <c r="D46" s="611"/>
      <c r="E46" s="472"/>
      <c r="F46" s="575">
        <v>0</v>
      </c>
      <c r="G46" s="566">
        <v>0</v>
      </c>
      <c r="H46" s="566">
        <v>0</v>
      </c>
      <c r="I46" s="566">
        <v>0</v>
      </c>
      <c r="J46" s="566">
        <v>0</v>
      </c>
      <c r="K46" s="568">
        <v>0</v>
      </c>
      <c r="L46" s="534">
        <f t="shared" si="1"/>
        <v>0</v>
      </c>
      <c r="M46" s="564">
        <v>0</v>
      </c>
    </row>
    <row r="47" spans="1:13" ht="15.75" hidden="1" thickBot="1">
      <c r="A47" s="612"/>
      <c r="B47" s="833"/>
      <c r="C47" s="833"/>
      <c r="D47" s="611"/>
      <c r="E47" s="472"/>
      <c r="F47" s="575">
        <v>0</v>
      </c>
      <c r="G47" s="566">
        <v>0</v>
      </c>
      <c r="H47" s="566">
        <v>0</v>
      </c>
      <c r="I47" s="566">
        <v>0</v>
      </c>
      <c r="J47" s="566">
        <v>0</v>
      </c>
      <c r="K47" s="568">
        <v>0</v>
      </c>
      <c r="L47" s="534">
        <f t="shared" si="1"/>
        <v>0</v>
      </c>
      <c r="M47" s="564">
        <v>0</v>
      </c>
    </row>
    <row r="48" spans="1:13" ht="15.75" hidden="1" thickBot="1">
      <c r="A48" s="612"/>
      <c r="B48" s="833"/>
      <c r="C48" s="833"/>
      <c r="D48" s="611"/>
      <c r="E48" s="472"/>
      <c r="F48" s="575">
        <v>0</v>
      </c>
      <c r="G48" s="566">
        <v>0</v>
      </c>
      <c r="H48" s="566">
        <v>0</v>
      </c>
      <c r="I48" s="566">
        <v>0</v>
      </c>
      <c r="J48" s="566">
        <v>0</v>
      </c>
      <c r="K48" s="568">
        <v>0</v>
      </c>
      <c r="L48" s="534">
        <f t="shared" si="1"/>
        <v>0</v>
      </c>
      <c r="M48" s="564">
        <v>0</v>
      </c>
    </row>
    <row r="49" spans="1:13" ht="15.75" hidden="1" thickBot="1">
      <c r="A49" s="612"/>
      <c r="B49" s="833"/>
      <c r="C49" s="833"/>
      <c r="D49" s="611"/>
      <c r="E49" s="472"/>
      <c r="F49" s="575">
        <v>0</v>
      </c>
      <c r="G49" s="566">
        <v>0</v>
      </c>
      <c r="H49" s="566">
        <v>0</v>
      </c>
      <c r="I49" s="566">
        <v>0</v>
      </c>
      <c r="J49" s="566">
        <v>0</v>
      </c>
      <c r="K49" s="568">
        <v>0</v>
      </c>
      <c r="L49" s="534">
        <f t="shared" si="1"/>
        <v>0</v>
      </c>
      <c r="M49" s="564">
        <v>0</v>
      </c>
    </row>
    <row r="50" spans="1:13" ht="15.75" hidden="1" thickBot="1">
      <c r="A50" s="612"/>
      <c r="B50" s="833"/>
      <c r="C50" s="833"/>
      <c r="D50" s="611"/>
      <c r="E50" s="472"/>
      <c r="F50" s="575">
        <v>0</v>
      </c>
      <c r="G50" s="566">
        <v>0</v>
      </c>
      <c r="H50" s="566">
        <v>0</v>
      </c>
      <c r="I50" s="566">
        <v>0</v>
      </c>
      <c r="J50" s="566">
        <v>0</v>
      </c>
      <c r="K50" s="568">
        <v>0</v>
      </c>
      <c r="L50" s="534">
        <f t="shared" si="1"/>
        <v>0</v>
      </c>
      <c r="M50" s="564">
        <v>0</v>
      </c>
    </row>
    <row r="51" spans="1:13" ht="15.75" hidden="1" thickBot="1">
      <c r="A51" s="612"/>
      <c r="B51" s="833"/>
      <c r="C51" s="833"/>
      <c r="D51" s="611"/>
      <c r="E51" s="472"/>
      <c r="F51" s="575">
        <v>0</v>
      </c>
      <c r="G51" s="566">
        <v>0</v>
      </c>
      <c r="H51" s="566">
        <v>0</v>
      </c>
      <c r="I51" s="566">
        <v>0</v>
      </c>
      <c r="J51" s="566">
        <v>0</v>
      </c>
      <c r="K51" s="568">
        <v>0</v>
      </c>
      <c r="L51" s="534">
        <f t="shared" si="1"/>
        <v>0</v>
      </c>
      <c r="M51" s="564">
        <v>0</v>
      </c>
    </row>
    <row r="52" spans="1:13" ht="15.75" hidden="1" thickBot="1">
      <c r="A52" s="612"/>
      <c r="B52" s="833"/>
      <c r="C52" s="833"/>
      <c r="D52" s="611"/>
      <c r="E52" s="472"/>
      <c r="F52" s="575">
        <v>0</v>
      </c>
      <c r="G52" s="566">
        <v>0</v>
      </c>
      <c r="H52" s="566">
        <v>0</v>
      </c>
      <c r="I52" s="566">
        <v>0</v>
      </c>
      <c r="J52" s="566">
        <v>0</v>
      </c>
      <c r="K52" s="568">
        <v>0</v>
      </c>
      <c r="L52" s="534">
        <f t="shared" si="1"/>
        <v>0</v>
      </c>
      <c r="M52" s="564">
        <v>0</v>
      </c>
    </row>
    <row r="53" spans="1:13" ht="15.75" hidden="1" thickBot="1">
      <c r="A53" s="612"/>
      <c r="B53" s="833"/>
      <c r="C53" s="833"/>
      <c r="D53" s="611"/>
      <c r="E53" s="472"/>
      <c r="F53" s="575">
        <v>0</v>
      </c>
      <c r="G53" s="566">
        <v>0</v>
      </c>
      <c r="H53" s="566">
        <v>0</v>
      </c>
      <c r="I53" s="566">
        <v>0</v>
      </c>
      <c r="J53" s="566">
        <v>0</v>
      </c>
      <c r="K53" s="568">
        <v>0</v>
      </c>
      <c r="L53" s="534">
        <f t="shared" si="1"/>
        <v>0</v>
      </c>
      <c r="M53" s="564">
        <v>0</v>
      </c>
    </row>
    <row r="54" spans="1:13" ht="15.75" hidden="1" thickBot="1">
      <c r="A54" s="612"/>
      <c r="B54" s="833"/>
      <c r="C54" s="833"/>
      <c r="D54" s="611"/>
      <c r="E54" s="472"/>
      <c r="F54" s="575">
        <v>0</v>
      </c>
      <c r="G54" s="566">
        <v>0</v>
      </c>
      <c r="H54" s="566">
        <v>0</v>
      </c>
      <c r="I54" s="566">
        <v>0</v>
      </c>
      <c r="J54" s="566">
        <v>0</v>
      </c>
      <c r="K54" s="568">
        <v>0</v>
      </c>
      <c r="L54" s="534">
        <f t="shared" si="1"/>
        <v>0</v>
      </c>
      <c r="M54" s="564">
        <v>0</v>
      </c>
    </row>
    <row r="55" spans="1:13" ht="15.75" hidden="1" thickBot="1">
      <c r="A55" s="612"/>
      <c r="B55" s="833"/>
      <c r="C55" s="833"/>
      <c r="D55" s="611"/>
      <c r="E55" s="472"/>
      <c r="F55" s="575">
        <v>0</v>
      </c>
      <c r="G55" s="566">
        <v>0</v>
      </c>
      <c r="H55" s="566">
        <v>0</v>
      </c>
      <c r="I55" s="566">
        <v>0</v>
      </c>
      <c r="J55" s="566">
        <v>0</v>
      </c>
      <c r="K55" s="568">
        <v>0</v>
      </c>
      <c r="L55" s="534">
        <f t="shared" si="1"/>
        <v>0</v>
      </c>
      <c r="M55" s="564">
        <v>0</v>
      </c>
    </row>
    <row r="56" spans="1:13" ht="15.75" hidden="1" thickBot="1">
      <c r="A56" s="612"/>
      <c r="B56" s="833"/>
      <c r="C56" s="833"/>
      <c r="D56" s="611"/>
      <c r="E56" s="472"/>
      <c r="F56" s="575">
        <v>0</v>
      </c>
      <c r="G56" s="566">
        <v>0</v>
      </c>
      <c r="H56" s="566">
        <v>0</v>
      </c>
      <c r="I56" s="566">
        <v>0</v>
      </c>
      <c r="J56" s="566">
        <v>0</v>
      </c>
      <c r="K56" s="568">
        <v>0</v>
      </c>
      <c r="L56" s="534">
        <f t="shared" si="1"/>
        <v>0</v>
      </c>
      <c r="M56" s="564">
        <v>0</v>
      </c>
    </row>
    <row r="57" spans="1:13" ht="15.75" hidden="1" thickBot="1">
      <c r="A57" s="612"/>
      <c r="B57" s="833"/>
      <c r="C57" s="833"/>
      <c r="D57" s="611"/>
      <c r="E57" s="472"/>
      <c r="F57" s="575">
        <v>0</v>
      </c>
      <c r="G57" s="566">
        <v>0</v>
      </c>
      <c r="H57" s="566">
        <v>0</v>
      </c>
      <c r="I57" s="566">
        <v>0</v>
      </c>
      <c r="J57" s="566">
        <v>0</v>
      </c>
      <c r="K57" s="568">
        <v>0</v>
      </c>
      <c r="L57" s="534">
        <f t="shared" si="1"/>
        <v>0</v>
      </c>
      <c r="M57" s="564">
        <v>0</v>
      </c>
    </row>
    <row r="58" spans="1:13" ht="15.75" hidden="1" thickBot="1">
      <c r="A58" s="612"/>
      <c r="B58" s="833"/>
      <c r="C58" s="833"/>
      <c r="D58" s="611"/>
      <c r="E58" s="472"/>
      <c r="F58" s="575">
        <v>0</v>
      </c>
      <c r="G58" s="566">
        <v>0</v>
      </c>
      <c r="H58" s="566">
        <v>0</v>
      </c>
      <c r="I58" s="566">
        <v>0</v>
      </c>
      <c r="J58" s="566">
        <v>0</v>
      </c>
      <c r="K58" s="568">
        <v>0</v>
      </c>
      <c r="L58" s="534">
        <f t="shared" si="1"/>
        <v>0</v>
      </c>
      <c r="M58" s="564">
        <v>0</v>
      </c>
    </row>
    <row r="59" spans="1:13" ht="15.75" hidden="1" thickBot="1">
      <c r="A59" s="612"/>
      <c r="B59" s="833"/>
      <c r="C59" s="833"/>
      <c r="D59" s="611"/>
      <c r="E59" s="472"/>
      <c r="F59" s="575">
        <v>0</v>
      </c>
      <c r="G59" s="566">
        <v>0</v>
      </c>
      <c r="H59" s="566">
        <v>0</v>
      </c>
      <c r="I59" s="566">
        <v>0</v>
      </c>
      <c r="J59" s="566">
        <v>0</v>
      </c>
      <c r="K59" s="568">
        <v>0</v>
      </c>
      <c r="L59" s="534">
        <f t="shared" si="1"/>
        <v>0</v>
      </c>
      <c r="M59" s="564">
        <v>0</v>
      </c>
    </row>
    <row r="60" spans="1:13" ht="15.75" hidden="1" thickBot="1">
      <c r="A60" s="612"/>
      <c r="B60" s="833"/>
      <c r="C60" s="833"/>
      <c r="D60" s="611"/>
      <c r="E60" s="472"/>
      <c r="F60" s="575">
        <v>0</v>
      </c>
      <c r="G60" s="566">
        <v>0</v>
      </c>
      <c r="H60" s="566">
        <v>0</v>
      </c>
      <c r="I60" s="566">
        <v>0</v>
      </c>
      <c r="J60" s="566">
        <v>0</v>
      </c>
      <c r="K60" s="568">
        <v>0</v>
      </c>
      <c r="L60" s="534">
        <f t="shared" si="1"/>
        <v>0</v>
      </c>
      <c r="M60" s="564">
        <v>0</v>
      </c>
    </row>
    <row r="61" spans="1:13" ht="15.75" hidden="1" thickBot="1">
      <c r="A61" s="612"/>
      <c r="B61" s="833"/>
      <c r="C61" s="833"/>
      <c r="D61" s="611"/>
      <c r="E61" s="472"/>
      <c r="F61" s="575">
        <v>0</v>
      </c>
      <c r="G61" s="566">
        <v>0</v>
      </c>
      <c r="H61" s="566">
        <v>0</v>
      </c>
      <c r="I61" s="566">
        <v>0</v>
      </c>
      <c r="J61" s="566">
        <v>0</v>
      </c>
      <c r="K61" s="568">
        <v>0</v>
      </c>
      <c r="L61" s="534">
        <f t="shared" si="1"/>
        <v>0</v>
      </c>
      <c r="M61" s="564">
        <v>0</v>
      </c>
    </row>
    <row r="62" spans="1:13" ht="15.75" hidden="1" thickBot="1">
      <c r="A62" s="612"/>
      <c r="B62" s="833"/>
      <c r="C62" s="833"/>
      <c r="D62" s="611"/>
      <c r="E62" s="472"/>
      <c r="F62" s="575">
        <v>0</v>
      </c>
      <c r="G62" s="566">
        <v>0</v>
      </c>
      <c r="H62" s="566">
        <v>0</v>
      </c>
      <c r="I62" s="566">
        <v>0</v>
      </c>
      <c r="J62" s="566">
        <v>0</v>
      </c>
      <c r="K62" s="568">
        <v>0</v>
      </c>
      <c r="L62" s="534">
        <f t="shared" si="1"/>
        <v>0</v>
      </c>
      <c r="M62" s="564">
        <v>0</v>
      </c>
    </row>
    <row r="63" spans="1:13" ht="15.75" hidden="1" thickBot="1">
      <c r="A63" s="612"/>
      <c r="B63" s="833"/>
      <c r="C63" s="833"/>
      <c r="D63" s="611"/>
      <c r="E63" s="472"/>
      <c r="F63" s="575">
        <v>0</v>
      </c>
      <c r="G63" s="566">
        <v>0</v>
      </c>
      <c r="H63" s="566">
        <v>0</v>
      </c>
      <c r="I63" s="566">
        <v>0</v>
      </c>
      <c r="J63" s="566">
        <v>0</v>
      </c>
      <c r="K63" s="568">
        <v>0</v>
      </c>
      <c r="L63" s="534">
        <f t="shared" si="1"/>
        <v>0</v>
      </c>
      <c r="M63" s="564">
        <v>0</v>
      </c>
    </row>
    <row r="64" spans="1:13" ht="15.75" hidden="1" thickBot="1">
      <c r="A64" s="612"/>
      <c r="B64" s="833"/>
      <c r="C64" s="833"/>
      <c r="D64" s="611"/>
      <c r="E64" s="472"/>
      <c r="F64" s="575">
        <v>0</v>
      </c>
      <c r="G64" s="566">
        <v>0</v>
      </c>
      <c r="H64" s="566">
        <v>0</v>
      </c>
      <c r="I64" s="566">
        <v>0</v>
      </c>
      <c r="J64" s="566">
        <v>0</v>
      </c>
      <c r="K64" s="568">
        <v>0</v>
      </c>
      <c r="L64" s="534">
        <f t="shared" si="1"/>
        <v>0</v>
      </c>
      <c r="M64" s="564">
        <v>0</v>
      </c>
    </row>
    <row r="65" spans="1:13" ht="15.75" hidden="1" thickBot="1">
      <c r="A65" s="612"/>
      <c r="B65" s="833"/>
      <c r="C65" s="833"/>
      <c r="D65" s="611"/>
      <c r="E65" s="472"/>
      <c r="F65" s="575">
        <v>0</v>
      </c>
      <c r="G65" s="566">
        <v>0</v>
      </c>
      <c r="H65" s="566">
        <v>0</v>
      </c>
      <c r="I65" s="566">
        <v>0</v>
      </c>
      <c r="J65" s="566">
        <v>0</v>
      </c>
      <c r="K65" s="568">
        <v>0</v>
      </c>
      <c r="L65" s="534">
        <f t="shared" si="1"/>
        <v>0</v>
      </c>
      <c r="M65" s="564">
        <v>0</v>
      </c>
    </row>
    <row r="66" spans="1:13" ht="15.75" hidden="1" thickBot="1">
      <c r="A66" s="612"/>
      <c r="B66" s="833"/>
      <c r="C66" s="833"/>
      <c r="D66" s="611"/>
      <c r="E66" s="472"/>
      <c r="F66" s="575">
        <v>0</v>
      </c>
      <c r="G66" s="566">
        <v>0</v>
      </c>
      <c r="H66" s="566">
        <v>0</v>
      </c>
      <c r="I66" s="566">
        <v>0</v>
      </c>
      <c r="J66" s="566">
        <v>0</v>
      </c>
      <c r="K66" s="568">
        <v>0</v>
      </c>
      <c r="L66" s="534">
        <f t="shared" si="1"/>
        <v>0</v>
      </c>
      <c r="M66" s="564">
        <v>0</v>
      </c>
    </row>
    <row r="67" spans="1:13" ht="15.75" hidden="1" thickBot="1">
      <c r="A67" s="612"/>
      <c r="B67" s="833"/>
      <c r="C67" s="833"/>
      <c r="D67" s="611"/>
      <c r="E67" s="472"/>
      <c r="F67" s="575">
        <v>0</v>
      </c>
      <c r="G67" s="566">
        <v>0</v>
      </c>
      <c r="H67" s="566">
        <v>0</v>
      </c>
      <c r="I67" s="566">
        <v>0</v>
      </c>
      <c r="J67" s="566">
        <v>0</v>
      </c>
      <c r="K67" s="568">
        <v>0</v>
      </c>
      <c r="L67" s="534">
        <f t="shared" si="1"/>
        <v>0</v>
      </c>
      <c r="M67" s="564">
        <v>0</v>
      </c>
    </row>
    <row r="68" spans="1:13" ht="15.75" hidden="1" thickBot="1">
      <c r="A68" s="612"/>
      <c r="B68" s="833"/>
      <c r="C68" s="833"/>
      <c r="D68" s="611"/>
      <c r="E68" s="472"/>
      <c r="F68" s="575">
        <v>0</v>
      </c>
      <c r="G68" s="566">
        <v>0</v>
      </c>
      <c r="H68" s="566">
        <v>0</v>
      </c>
      <c r="I68" s="566">
        <v>0</v>
      </c>
      <c r="J68" s="566">
        <v>0</v>
      </c>
      <c r="K68" s="568">
        <v>0</v>
      </c>
      <c r="L68" s="534">
        <f t="shared" si="1"/>
        <v>0</v>
      </c>
      <c r="M68" s="564">
        <v>0</v>
      </c>
    </row>
    <row r="69" spans="1:13" ht="15.75" hidden="1" thickBot="1">
      <c r="A69" s="612"/>
      <c r="B69" s="833"/>
      <c r="C69" s="833"/>
      <c r="D69" s="611"/>
      <c r="E69" s="472"/>
      <c r="F69" s="575">
        <v>0</v>
      </c>
      <c r="G69" s="566">
        <v>0</v>
      </c>
      <c r="H69" s="566">
        <v>0</v>
      </c>
      <c r="I69" s="566">
        <v>0</v>
      </c>
      <c r="J69" s="566">
        <v>0</v>
      </c>
      <c r="K69" s="568">
        <v>0</v>
      </c>
      <c r="L69" s="534">
        <f t="shared" si="1"/>
        <v>0</v>
      </c>
      <c r="M69" s="564">
        <v>0</v>
      </c>
    </row>
    <row r="70" spans="1:13" ht="15.75" hidden="1" thickBot="1">
      <c r="A70" s="612"/>
      <c r="B70" s="833"/>
      <c r="C70" s="833"/>
      <c r="D70" s="611"/>
      <c r="E70" s="472"/>
      <c r="F70" s="575">
        <v>0</v>
      </c>
      <c r="G70" s="566">
        <v>0</v>
      </c>
      <c r="H70" s="566">
        <v>0</v>
      </c>
      <c r="I70" s="566">
        <v>0</v>
      </c>
      <c r="J70" s="566">
        <v>0</v>
      </c>
      <c r="K70" s="568">
        <v>0</v>
      </c>
      <c r="L70" s="534">
        <f t="shared" si="1"/>
        <v>0</v>
      </c>
      <c r="M70" s="564">
        <v>0</v>
      </c>
    </row>
    <row r="71" spans="1:13" ht="15.75" hidden="1" thickBot="1">
      <c r="A71" s="612"/>
      <c r="B71" s="833"/>
      <c r="C71" s="833"/>
      <c r="D71" s="611"/>
      <c r="E71" s="472"/>
      <c r="F71" s="575">
        <v>0</v>
      </c>
      <c r="G71" s="566">
        <v>0</v>
      </c>
      <c r="H71" s="566">
        <v>0</v>
      </c>
      <c r="I71" s="566">
        <v>0</v>
      </c>
      <c r="J71" s="566">
        <v>0</v>
      </c>
      <c r="K71" s="568">
        <v>0</v>
      </c>
      <c r="L71" s="534">
        <f t="shared" si="1"/>
        <v>0</v>
      </c>
      <c r="M71" s="564">
        <v>0</v>
      </c>
    </row>
    <row r="72" spans="1:13" ht="15.75" hidden="1" thickBot="1">
      <c r="A72" s="612"/>
      <c r="B72" s="833"/>
      <c r="C72" s="833"/>
      <c r="D72" s="611"/>
      <c r="E72" s="472"/>
      <c r="F72" s="575">
        <v>0</v>
      </c>
      <c r="G72" s="566">
        <v>0</v>
      </c>
      <c r="H72" s="566">
        <v>0</v>
      </c>
      <c r="I72" s="566">
        <v>0</v>
      </c>
      <c r="J72" s="566">
        <v>0</v>
      </c>
      <c r="K72" s="568">
        <v>0</v>
      </c>
      <c r="L72" s="534">
        <f t="shared" si="1"/>
        <v>0</v>
      </c>
      <c r="M72" s="564">
        <v>0</v>
      </c>
    </row>
    <row r="73" spans="1:13" ht="15.75" hidden="1" thickBot="1">
      <c r="A73" s="612"/>
      <c r="B73" s="833"/>
      <c r="C73" s="833"/>
      <c r="D73" s="611"/>
      <c r="E73" s="472"/>
      <c r="F73" s="575">
        <v>0</v>
      </c>
      <c r="G73" s="566">
        <v>0</v>
      </c>
      <c r="H73" s="566">
        <v>0</v>
      </c>
      <c r="I73" s="566">
        <v>0</v>
      </c>
      <c r="J73" s="566">
        <v>0</v>
      </c>
      <c r="K73" s="568">
        <v>0</v>
      </c>
      <c r="L73" s="534">
        <f t="shared" si="1"/>
        <v>0</v>
      </c>
      <c r="M73" s="564">
        <v>0</v>
      </c>
    </row>
    <row r="74" spans="1:13" ht="15.75" hidden="1" thickBot="1">
      <c r="A74" s="612"/>
      <c r="B74" s="833"/>
      <c r="C74" s="833"/>
      <c r="D74" s="611"/>
      <c r="E74" s="472"/>
      <c r="F74" s="575">
        <v>0</v>
      </c>
      <c r="G74" s="566">
        <v>0</v>
      </c>
      <c r="H74" s="566">
        <v>0</v>
      </c>
      <c r="I74" s="566">
        <v>0</v>
      </c>
      <c r="J74" s="566">
        <v>0</v>
      </c>
      <c r="K74" s="568">
        <v>0</v>
      </c>
      <c r="L74" s="534">
        <f t="shared" ref="L74:L105" si="2">+F74+G74-H74-I74-J74+K74</f>
        <v>0</v>
      </c>
      <c r="M74" s="564">
        <v>0</v>
      </c>
    </row>
    <row r="75" spans="1:13" ht="15.75" hidden="1" thickBot="1">
      <c r="A75" s="612"/>
      <c r="B75" s="833"/>
      <c r="C75" s="833"/>
      <c r="D75" s="611"/>
      <c r="E75" s="472"/>
      <c r="F75" s="575">
        <v>0</v>
      </c>
      <c r="G75" s="566">
        <v>0</v>
      </c>
      <c r="H75" s="566">
        <v>0</v>
      </c>
      <c r="I75" s="566">
        <v>0</v>
      </c>
      <c r="J75" s="566">
        <v>0</v>
      </c>
      <c r="K75" s="568">
        <v>0</v>
      </c>
      <c r="L75" s="534">
        <f t="shared" si="2"/>
        <v>0</v>
      </c>
      <c r="M75" s="564">
        <v>0</v>
      </c>
    </row>
    <row r="76" spans="1:13" ht="15.75" hidden="1" thickBot="1">
      <c r="A76" s="612"/>
      <c r="B76" s="833"/>
      <c r="C76" s="833"/>
      <c r="D76" s="611"/>
      <c r="E76" s="472"/>
      <c r="F76" s="575">
        <v>0</v>
      </c>
      <c r="G76" s="566">
        <v>0</v>
      </c>
      <c r="H76" s="566">
        <v>0</v>
      </c>
      <c r="I76" s="566">
        <v>0</v>
      </c>
      <c r="J76" s="566">
        <v>0</v>
      </c>
      <c r="K76" s="568">
        <v>0</v>
      </c>
      <c r="L76" s="534">
        <f t="shared" si="2"/>
        <v>0</v>
      </c>
      <c r="M76" s="564">
        <v>0</v>
      </c>
    </row>
    <row r="77" spans="1:13" ht="15.75" hidden="1" thickBot="1">
      <c r="A77" s="612"/>
      <c r="B77" s="833"/>
      <c r="C77" s="833"/>
      <c r="D77" s="611"/>
      <c r="E77" s="472"/>
      <c r="F77" s="575">
        <v>0</v>
      </c>
      <c r="G77" s="566">
        <v>0</v>
      </c>
      <c r="H77" s="566">
        <v>0</v>
      </c>
      <c r="I77" s="566">
        <v>0</v>
      </c>
      <c r="J77" s="566">
        <v>0</v>
      </c>
      <c r="K77" s="568">
        <v>0</v>
      </c>
      <c r="L77" s="534">
        <f t="shared" si="2"/>
        <v>0</v>
      </c>
      <c r="M77" s="564">
        <v>0</v>
      </c>
    </row>
    <row r="78" spans="1:13" ht="15.75" hidden="1" thickBot="1">
      <c r="A78" s="612"/>
      <c r="B78" s="833"/>
      <c r="C78" s="833"/>
      <c r="D78" s="611"/>
      <c r="E78" s="472"/>
      <c r="F78" s="575">
        <v>0</v>
      </c>
      <c r="G78" s="566">
        <v>0</v>
      </c>
      <c r="H78" s="566">
        <v>0</v>
      </c>
      <c r="I78" s="566">
        <v>0</v>
      </c>
      <c r="J78" s="566">
        <v>0</v>
      </c>
      <c r="K78" s="568">
        <v>0</v>
      </c>
      <c r="L78" s="534">
        <f t="shared" si="2"/>
        <v>0</v>
      </c>
      <c r="M78" s="564">
        <v>0</v>
      </c>
    </row>
    <row r="79" spans="1:13" ht="15.75" hidden="1" thickBot="1">
      <c r="A79" s="612"/>
      <c r="B79" s="833"/>
      <c r="C79" s="833"/>
      <c r="D79" s="611"/>
      <c r="E79" s="472"/>
      <c r="F79" s="575">
        <v>0</v>
      </c>
      <c r="G79" s="566">
        <v>0</v>
      </c>
      <c r="H79" s="566">
        <v>0</v>
      </c>
      <c r="I79" s="566">
        <v>0</v>
      </c>
      <c r="J79" s="566">
        <v>0</v>
      </c>
      <c r="K79" s="568">
        <v>0</v>
      </c>
      <c r="L79" s="534">
        <f t="shared" si="2"/>
        <v>0</v>
      </c>
      <c r="M79" s="564">
        <v>0</v>
      </c>
    </row>
    <row r="80" spans="1:13" ht="15.75" hidden="1" thickBot="1">
      <c r="A80" s="612"/>
      <c r="B80" s="833"/>
      <c r="C80" s="833"/>
      <c r="D80" s="611"/>
      <c r="E80" s="472"/>
      <c r="F80" s="575">
        <v>0</v>
      </c>
      <c r="G80" s="566">
        <v>0</v>
      </c>
      <c r="H80" s="566">
        <v>0</v>
      </c>
      <c r="I80" s="566">
        <v>0</v>
      </c>
      <c r="J80" s="566">
        <v>0</v>
      </c>
      <c r="K80" s="568">
        <v>0</v>
      </c>
      <c r="L80" s="534">
        <f t="shared" si="2"/>
        <v>0</v>
      </c>
      <c r="M80" s="564">
        <v>0</v>
      </c>
    </row>
    <row r="81" spans="1:13" ht="15.75" hidden="1" thickBot="1">
      <c r="A81" s="612"/>
      <c r="B81" s="833"/>
      <c r="C81" s="833"/>
      <c r="D81" s="611"/>
      <c r="E81" s="472"/>
      <c r="F81" s="575">
        <v>0</v>
      </c>
      <c r="G81" s="566">
        <v>0</v>
      </c>
      <c r="H81" s="566">
        <v>0</v>
      </c>
      <c r="I81" s="566">
        <v>0</v>
      </c>
      <c r="J81" s="566">
        <v>0</v>
      </c>
      <c r="K81" s="568">
        <v>0</v>
      </c>
      <c r="L81" s="534">
        <f t="shared" si="2"/>
        <v>0</v>
      </c>
      <c r="M81" s="564">
        <v>0</v>
      </c>
    </row>
    <row r="82" spans="1:13" ht="15.75" hidden="1" thickBot="1">
      <c r="A82" s="612"/>
      <c r="B82" s="833"/>
      <c r="C82" s="833"/>
      <c r="D82" s="611"/>
      <c r="E82" s="472"/>
      <c r="F82" s="575">
        <v>0</v>
      </c>
      <c r="G82" s="566">
        <v>0</v>
      </c>
      <c r="H82" s="566">
        <v>0</v>
      </c>
      <c r="I82" s="566">
        <v>0</v>
      </c>
      <c r="J82" s="566">
        <v>0</v>
      </c>
      <c r="K82" s="568">
        <v>0</v>
      </c>
      <c r="L82" s="534">
        <f t="shared" si="2"/>
        <v>0</v>
      </c>
      <c r="M82" s="564">
        <v>0</v>
      </c>
    </row>
    <row r="83" spans="1:13" ht="15.75" hidden="1" thickBot="1">
      <c r="A83" s="612"/>
      <c r="B83" s="833"/>
      <c r="C83" s="833"/>
      <c r="D83" s="611"/>
      <c r="E83" s="472"/>
      <c r="F83" s="575">
        <v>0</v>
      </c>
      <c r="G83" s="566">
        <v>0</v>
      </c>
      <c r="H83" s="566">
        <v>0</v>
      </c>
      <c r="I83" s="566">
        <v>0</v>
      </c>
      <c r="J83" s="566">
        <v>0</v>
      </c>
      <c r="K83" s="568">
        <v>0</v>
      </c>
      <c r="L83" s="534">
        <f t="shared" si="2"/>
        <v>0</v>
      </c>
      <c r="M83" s="564">
        <v>0</v>
      </c>
    </row>
    <row r="84" spans="1:13" ht="15.75" hidden="1" thickBot="1">
      <c r="A84" s="612"/>
      <c r="B84" s="833"/>
      <c r="C84" s="833"/>
      <c r="D84" s="611"/>
      <c r="E84" s="472"/>
      <c r="F84" s="575">
        <v>0</v>
      </c>
      <c r="G84" s="566">
        <v>0</v>
      </c>
      <c r="H84" s="566">
        <v>0</v>
      </c>
      <c r="I84" s="566">
        <v>0</v>
      </c>
      <c r="J84" s="566">
        <v>0</v>
      </c>
      <c r="K84" s="568">
        <v>0</v>
      </c>
      <c r="L84" s="534">
        <f t="shared" si="2"/>
        <v>0</v>
      </c>
      <c r="M84" s="564">
        <v>0</v>
      </c>
    </row>
    <row r="85" spans="1:13" ht="15.75" hidden="1" thickBot="1">
      <c r="A85" s="612"/>
      <c r="B85" s="833"/>
      <c r="C85" s="833"/>
      <c r="D85" s="611"/>
      <c r="E85" s="472"/>
      <c r="F85" s="575">
        <v>0</v>
      </c>
      <c r="G85" s="566">
        <v>0</v>
      </c>
      <c r="H85" s="566">
        <v>0</v>
      </c>
      <c r="I85" s="566">
        <v>0</v>
      </c>
      <c r="J85" s="566">
        <v>0</v>
      </c>
      <c r="K85" s="568">
        <v>0</v>
      </c>
      <c r="L85" s="534">
        <f t="shared" si="2"/>
        <v>0</v>
      </c>
      <c r="M85" s="564">
        <v>0</v>
      </c>
    </row>
    <row r="86" spans="1:13" ht="15.75" hidden="1" thickBot="1">
      <c r="A86" s="612"/>
      <c r="B86" s="833"/>
      <c r="C86" s="833"/>
      <c r="D86" s="611"/>
      <c r="E86" s="472"/>
      <c r="F86" s="575">
        <v>0</v>
      </c>
      <c r="G86" s="566">
        <v>0</v>
      </c>
      <c r="H86" s="566">
        <v>0</v>
      </c>
      <c r="I86" s="566">
        <v>0</v>
      </c>
      <c r="J86" s="566">
        <v>0</v>
      </c>
      <c r="K86" s="568">
        <v>0</v>
      </c>
      <c r="L86" s="534">
        <f t="shared" si="2"/>
        <v>0</v>
      </c>
      <c r="M86" s="564">
        <v>0</v>
      </c>
    </row>
    <row r="87" spans="1:13" ht="15.75" hidden="1" thickBot="1">
      <c r="A87" s="612"/>
      <c r="B87" s="833"/>
      <c r="C87" s="833"/>
      <c r="D87" s="611"/>
      <c r="E87" s="472"/>
      <c r="F87" s="575">
        <v>0</v>
      </c>
      <c r="G87" s="566">
        <v>0</v>
      </c>
      <c r="H87" s="566">
        <v>0</v>
      </c>
      <c r="I87" s="566">
        <v>0</v>
      </c>
      <c r="J87" s="566">
        <v>0</v>
      </c>
      <c r="K87" s="568">
        <v>0</v>
      </c>
      <c r="L87" s="534">
        <f t="shared" si="2"/>
        <v>0</v>
      </c>
      <c r="M87" s="564">
        <v>0</v>
      </c>
    </row>
    <row r="88" spans="1:13" ht="15.75" hidden="1" thickBot="1">
      <c r="A88" s="612"/>
      <c r="B88" s="833"/>
      <c r="C88" s="833"/>
      <c r="D88" s="611"/>
      <c r="E88" s="472"/>
      <c r="F88" s="575">
        <v>0</v>
      </c>
      <c r="G88" s="566">
        <v>0</v>
      </c>
      <c r="H88" s="566">
        <v>0</v>
      </c>
      <c r="I88" s="566">
        <v>0</v>
      </c>
      <c r="J88" s="566">
        <v>0</v>
      </c>
      <c r="K88" s="568">
        <v>0</v>
      </c>
      <c r="L88" s="534">
        <f t="shared" si="2"/>
        <v>0</v>
      </c>
      <c r="M88" s="564">
        <v>0</v>
      </c>
    </row>
    <row r="89" spans="1:13" ht="15.75" hidden="1" thickBot="1">
      <c r="A89" s="612"/>
      <c r="B89" s="833"/>
      <c r="C89" s="833"/>
      <c r="D89" s="611"/>
      <c r="E89" s="472"/>
      <c r="F89" s="575">
        <v>0</v>
      </c>
      <c r="G89" s="566">
        <v>0</v>
      </c>
      <c r="H89" s="566">
        <v>0</v>
      </c>
      <c r="I89" s="566">
        <v>0</v>
      </c>
      <c r="J89" s="566">
        <v>0</v>
      </c>
      <c r="K89" s="568">
        <v>0</v>
      </c>
      <c r="L89" s="534">
        <f t="shared" si="2"/>
        <v>0</v>
      </c>
      <c r="M89" s="564">
        <v>0</v>
      </c>
    </row>
    <row r="90" spans="1:13" ht="15.75" hidden="1" thickBot="1">
      <c r="A90" s="612"/>
      <c r="B90" s="833"/>
      <c r="C90" s="833"/>
      <c r="D90" s="611"/>
      <c r="E90" s="472"/>
      <c r="F90" s="575">
        <v>0</v>
      </c>
      <c r="G90" s="566">
        <v>0</v>
      </c>
      <c r="H90" s="566">
        <v>0</v>
      </c>
      <c r="I90" s="566">
        <v>0</v>
      </c>
      <c r="J90" s="566">
        <v>0</v>
      </c>
      <c r="K90" s="568">
        <v>0</v>
      </c>
      <c r="L90" s="534">
        <f t="shared" si="2"/>
        <v>0</v>
      </c>
      <c r="M90" s="564">
        <v>0</v>
      </c>
    </row>
    <row r="91" spans="1:13" ht="15.75" hidden="1" thickBot="1">
      <c r="A91" s="612"/>
      <c r="B91" s="833"/>
      <c r="C91" s="833"/>
      <c r="D91" s="611"/>
      <c r="E91" s="472"/>
      <c r="F91" s="575">
        <v>0</v>
      </c>
      <c r="G91" s="566">
        <v>0</v>
      </c>
      <c r="H91" s="566">
        <v>0</v>
      </c>
      <c r="I91" s="566">
        <v>0</v>
      </c>
      <c r="J91" s="566">
        <v>0</v>
      </c>
      <c r="K91" s="568">
        <v>0</v>
      </c>
      <c r="L91" s="534">
        <f t="shared" si="2"/>
        <v>0</v>
      </c>
      <c r="M91" s="564">
        <v>0</v>
      </c>
    </row>
    <row r="92" spans="1:13" ht="15.75" hidden="1" thickBot="1">
      <c r="A92" s="612"/>
      <c r="B92" s="833"/>
      <c r="C92" s="833"/>
      <c r="D92" s="611"/>
      <c r="E92" s="472"/>
      <c r="F92" s="575">
        <v>0</v>
      </c>
      <c r="G92" s="566">
        <v>0</v>
      </c>
      <c r="H92" s="566">
        <v>0</v>
      </c>
      <c r="I92" s="566">
        <v>0</v>
      </c>
      <c r="J92" s="566">
        <v>0</v>
      </c>
      <c r="K92" s="568">
        <v>0</v>
      </c>
      <c r="L92" s="534">
        <f t="shared" si="2"/>
        <v>0</v>
      </c>
      <c r="M92" s="564">
        <v>0</v>
      </c>
    </row>
    <row r="93" spans="1:13" ht="15.75" hidden="1" thickBot="1">
      <c r="A93" s="612"/>
      <c r="B93" s="833"/>
      <c r="C93" s="833"/>
      <c r="D93" s="611"/>
      <c r="E93" s="472"/>
      <c r="F93" s="575">
        <v>0</v>
      </c>
      <c r="G93" s="566">
        <v>0</v>
      </c>
      <c r="H93" s="566">
        <v>0</v>
      </c>
      <c r="I93" s="566">
        <v>0</v>
      </c>
      <c r="J93" s="566">
        <v>0</v>
      </c>
      <c r="K93" s="568">
        <v>0</v>
      </c>
      <c r="L93" s="534">
        <f t="shared" si="2"/>
        <v>0</v>
      </c>
      <c r="M93" s="564">
        <v>0</v>
      </c>
    </row>
    <row r="94" spans="1:13" ht="15.75" hidden="1" thickBot="1">
      <c r="A94" s="612"/>
      <c r="B94" s="833"/>
      <c r="C94" s="833"/>
      <c r="D94" s="611"/>
      <c r="E94" s="472"/>
      <c r="F94" s="575">
        <v>0</v>
      </c>
      <c r="G94" s="566">
        <v>0</v>
      </c>
      <c r="H94" s="566">
        <v>0</v>
      </c>
      <c r="I94" s="566">
        <v>0</v>
      </c>
      <c r="J94" s="566">
        <v>0</v>
      </c>
      <c r="K94" s="568">
        <v>0</v>
      </c>
      <c r="L94" s="534">
        <f t="shared" si="2"/>
        <v>0</v>
      </c>
      <c r="M94" s="564">
        <v>0</v>
      </c>
    </row>
    <row r="95" spans="1:13" ht="15.75" hidden="1" thickBot="1">
      <c r="A95" s="612"/>
      <c r="B95" s="833"/>
      <c r="C95" s="833"/>
      <c r="D95" s="611"/>
      <c r="E95" s="472"/>
      <c r="F95" s="575">
        <v>0</v>
      </c>
      <c r="G95" s="566">
        <v>0</v>
      </c>
      <c r="H95" s="566">
        <v>0</v>
      </c>
      <c r="I95" s="566">
        <v>0</v>
      </c>
      <c r="J95" s="566">
        <v>0</v>
      </c>
      <c r="K95" s="568">
        <v>0</v>
      </c>
      <c r="L95" s="534">
        <f t="shared" si="2"/>
        <v>0</v>
      </c>
      <c r="M95" s="564">
        <v>0</v>
      </c>
    </row>
    <row r="96" spans="1:13" ht="15.75" hidden="1" thickBot="1">
      <c r="A96" s="612"/>
      <c r="B96" s="833"/>
      <c r="C96" s="833"/>
      <c r="D96" s="611"/>
      <c r="E96" s="472"/>
      <c r="F96" s="575">
        <v>0</v>
      </c>
      <c r="G96" s="566">
        <v>0</v>
      </c>
      <c r="H96" s="566">
        <v>0</v>
      </c>
      <c r="I96" s="566">
        <v>0</v>
      </c>
      <c r="J96" s="566">
        <v>0</v>
      </c>
      <c r="K96" s="568">
        <v>0</v>
      </c>
      <c r="L96" s="534">
        <f t="shared" si="2"/>
        <v>0</v>
      </c>
      <c r="M96" s="564">
        <v>0</v>
      </c>
    </row>
    <row r="97" spans="1:13" ht="15.75" hidden="1" thickBot="1">
      <c r="A97" s="612"/>
      <c r="B97" s="833"/>
      <c r="C97" s="833"/>
      <c r="D97" s="611"/>
      <c r="E97" s="472"/>
      <c r="F97" s="575">
        <v>0</v>
      </c>
      <c r="G97" s="566">
        <v>0</v>
      </c>
      <c r="H97" s="566">
        <v>0</v>
      </c>
      <c r="I97" s="566">
        <v>0</v>
      </c>
      <c r="J97" s="566">
        <v>0</v>
      </c>
      <c r="K97" s="568">
        <v>0</v>
      </c>
      <c r="L97" s="534">
        <f t="shared" si="2"/>
        <v>0</v>
      </c>
      <c r="M97" s="564">
        <v>0</v>
      </c>
    </row>
    <row r="98" spans="1:13" ht="15.75" hidden="1" thickBot="1">
      <c r="A98" s="612"/>
      <c r="B98" s="833"/>
      <c r="C98" s="833"/>
      <c r="D98" s="611"/>
      <c r="E98" s="472"/>
      <c r="F98" s="575">
        <v>0</v>
      </c>
      <c r="G98" s="566">
        <v>0</v>
      </c>
      <c r="H98" s="566">
        <v>0</v>
      </c>
      <c r="I98" s="566">
        <v>0</v>
      </c>
      <c r="J98" s="566">
        <v>0</v>
      </c>
      <c r="K98" s="568">
        <v>0</v>
      </c>
      <c r="L98" s="534">
        <f t="shared" si="2"/>
        <v>0</v>
      </c>
      <c r="M98" s="564">
        <v>0</v>
      </c>
    </row>
    <row r="99" spans="1:13" ht="15.75" hidden="1" thickBot="1">
      <c r="A99" s="612"/>
      <c r="B99" s="833"/>
      <c r="C99" s="833"/>
      <c r="D99" s="611"/>
      <c r="E99" s="472"/>
      <c r="F99" s="575">
        <v>0</v>
      </c>
      <c r="G99" s="566">
        <v>0</v>
      </c>
      <c r="H99" s="566">
        <v>0</v>
      </c>
      <c r="I99" s="566">
        <v>0</v>
      </c>
      <c r="J99" s="566">
        <v>0</v>
      </c>
      <c r="K99" s="568">
        <v>0</v>
      </c>
      <c r="L99" s="534">
        <f t="shared" si="2"/>
        <v>0</v>
      </c>
      <c r="M99" s="564">
        <v>0</v>
      </c>
    </row>
    <row r="100" spans="1:13" ht="15.75" hidden="1" thickBot="1">
      <c r="A100" s="612"/>
      <c r="B100" s="833"/>
      <c r="C100" s="833"/>
      <c r="D100" s="611"/>
      <c r="E100" s="472"/>
      <c r="F100" s="575">
        <v>0</v>
      </c>
      <c r="G100" s="566">
        <v>0</v>
      </c>
      <c r="H100" s="566">
        <v>0</v>
      </c>
      <c r="I100" s="566">
        <v>0</v>
      </c>
      <c r="J100" s="566">
        <v>0</v>
      </c>
      <c r="K100" s="568">
        <v>0</v>
      </c>
      <c r="L100" s="534">
        <f t="shared" si="2"/>
        <v>0</v>
      </c>
      <c r="M100" s="564">
        <v>0</v>
      </c>
    </row>
    <row r="101" spans="1:13" ht="15.75" hidden="1" thickBot="1">
      <c r="A101" s="612"/>
      <c r="B101" s="833"/>
      <c r="C101" s="833"/>
      <c r="D101" s="611"/>
      <c r="E101" s="472"/>
      <c r="F101" s="575">
        <v>0</v>
      </c>
      <c r="G101" s="566">
        <v>0</v>
      </c>
      <c r="H101" s="566">
        <v>0</v>
      </c>
      <c r="I101" s="566">
        <v>0</v>
      </c>
      <c r="J101" s="566">
        <v>0</v>
      </c>
      <c r="K101" s="568">
        <v>0</v>
      </c>
      <c r="L101" s="534">
        <f t="shared" si="2"/>
        <v>0</v>
      </c>
      <c r="M101" s="564">
        <v>0</v>
      </c>
    </row>
    <row r="102" spans="1:13" ht="15.75" hidden="1" thickBot="1">
      <c r="A102" s="612"/>
      <c r="B102" s="833"/>
      <c r="C102" s="833"/>
      <c r="D102" s="611"/>
      <c r="E102" s="472"/>
      <c r="F102" s="575">
        <v>0</v>
      </c>
      <c r="G102" s="566">
        <v>0</v>
      </c>
      <c r="H102" s="566">
        <v>0</v>
      </c>
      <c r="I102" s="566">
        <v>0</v>
      </c>
      <c r="J102" s="566">
        <v>0</v>
      </c>
      <c r="K102" s="568">
        <v>0</v>
      </c>
      <c r="L102" s="534">
        <f t="shared" si="2"/>
        <v>0</v>
      </c>
      <c r="M102" s="564">
        <v>0</v>
      </c>
    </row>
    <row r="103" spans="1:13" ht="15.75" hidden="1" thickBot="1">
      <c r="A103" s="612"/>
      <c r="B103" s="833"/>
      <c r="C103" s="833"/>
      <c r="D103" s="611"/>
      <c r="E103" s="472"/>
      <c r="F103" s="575">
        <v>0</v>
      </c>
      <c r="G103" s="566">
        <v>0</v>
      </c>
      <c r="H103" s="566">
        <v>0</v>
      </c>
      <c r="I103" s="566">
        <v>0</v>
      </c>
      <c r="J103" s="566">
        <v>0</v>
      </c>
      <c r="K103" s="568">
        <v>0</v>
      </c>
      <c r="L103" s="534">
        <f t="shared" si="2"/>
        <v>0</v>
      </c>
      <c r="M103" s="564">
        <v>0</v>
      </c>
    </row>
    <row r="104" spans="1:13" ht="15.75" hidden="1" thickBot="1">
      <c r="A104" s="612"/>
      <c r="B104" s="833"/>
      <c r="C104" s="833"/>
      <c r="D104" s="611"/>
      <c r="E104" s="472"/>
      <c r="F104" s="575">
        <v>0</v>
      </c>
      <c r="G104" s="566">
        <v>0</v>
      </c>
      <c r="H104" s="566">
        <v>0</v>
      </c>
      <c r="I104" s="566">
        <v>0</v>
      </c>
      <c r="J104" s="566">
        <v>0</v>
      </c>
      <c r="K104" s="568">
        <v>0</v>
      </c>
      <c r="L104" s="534">
        <f t="shared" si="2"/>
        <v>0</v>
      </c>
      <c r="M104" s="564">
        <v>0</v>
      </c>
    </row>
    <row r="105" spans="1:13" ht="15.75" hidden="1" thickBot="1">
      <c r="A105" s="612"/>
      <c r="B105" s="833"/>
      <c r="C105" s="833"/>
      <c r="D105" s="611"/>
      <c r="E105" s="472"/>
      <c r="F105" s="575">
        <v>0</v>
      </c>
      <c r="G105" s="566">
        <v>0</v>
      </c>
      <c r="H105" s="566">
        <v>0</v>
      </c>
      <c r="I105" s="566">
        <v>0</v>
      </c>
      <c r="J105" s="566">
        <v>0</v>
      </c>
      <c r="K105" s="568">
        <v>0</v>
      </c>
      <c r="L105" s="534">
        <f t="shared" si="2"/>
        <v>0</v>
      </c>
      <c r="M105" s="564">
        <v>0</v>
      </c>
    </row>
    <row r="106" spans="1:13" ht="15.75" hidden="1" thickBot="1">
      <c r="A106" s="612"/>
      <c r="B106" s="833"/>
      <c r="C106" s="833"/>
      <c r="D106" s="611"/>
      <c r="E106" s="472"/>
      <c r="F106" s="575">
        <v>0</v>
      </c>
      <c r="G106" s="566">
        <v>0</v>
      </c>
      <c r="H106" s="566">
        <v>0</v>
      </c>
      <c r="I106" s="566">
        <v>0</v>
      </c>
      <c r="J106" s="566">
        <v>0</v>
      </c>
      <c r="K106" s="568">
        <v>0</v>
      </c>
      <c r="L106" s="534">
        <f>+F106+G106-H106-I106-J106+K106</f>
        <v>0</v>
      </c>
      <c r="M106" s="564">
        <v>0</v>
      </c>
    </row>
    <row r="107" spans="1:13" ht="15.75" hidden="1" thickBot="1">
      <c r="A107" s="612"/>
      <c r="B107" s="833"/>
      <c r="C107" s="833"/>
      <c r="D107" s="611"/>
      <c r="E107" s="472"/>
      <c r="F107" s="575">
        <v>0</v>
      </c>
      <c r="G107" s="566">
        <v>0</v>
      </c>
      <c r="H107" s="566">
        <v>0</v>
      </c>
      <c r="I107" s="566">
        <v>0</v>
      </c>
      <c r="J107" s="566">
        <v>0</v>
      </c>
      <c r="K107" s="568">
        <v>0</v>
      </c>
      <c r="L107" s="534">
        <f>+F107+G107-H107-I107-J107+K107</f>
        <v>0</v>
      </c>
      <c r="M107" s="564">
        <v>0</v>
      </c>
    </row>
    <row r="108" spans="1:13" ht="15.75" hidden="1" thickBot="1">
      <c r="A108" s="612"/>
      <c r="B108" s="833"/>
      <c r="C108" s="833"/>
      <c r="D108" s="611"/>
      <c r="E108" s="472"/>
      <c r="F108" s="575">
        <v>0</v>
      </c>
      <c r="G108" s="566">
        <v>0</v>
      </c>
      <c r="H108" s="566">
        <v>0</v>
      </c>
      <c r="I108" s="566">
        <v>0</v>
      </c>
      <c r="J108" s="566">
        <v>0</v>
      </c>
      <c r="K108" s="568">
        <v>0</v>
      </c>
      <c r="L108" s="534">
        <f>+F108+G108-H108-I108-J108+K108</f>
        <v>0</v>
      </c>
      <c r="M108" s="564">
        <v>0</v>
      </c>
    </row>
    <row r="109" spans="1:13" ht="15.75" hidden="1" thickBot="1">
      <c r="A109" s="612"/>
      <c r="B109" s="834"/>
      <c r="C109" s="834"/>
      <c r="D109" s="609"/>
      <c r="E109" s="472"/>
      <c r="F109" s="575">
        <v>0</v>
      </c>
      <c r="G109" s="580">
        <v>0</v>
      </c>
      <c r="H109" s="566">
        <v>0</v>
      </c>
      <c r="I109" s="566">
        <v>0</v>
      </c>
      <c r="J109" s="580">
        <v>0</v>
      </c>
      <c r="K109" s="565">
        <v>0</v>
      </c>
      <c r="L109" s="534">
        <f>+F109+G109-H109-I109-J109+K109</f>
        <v>0</v>
      </c>
      <c r="M109" s="564">
        <v>0</v>
      </c>
    </row>
    <row r="110" spans="1:13" ht="16.5" thickTop="1" thickBot="1">
      <c r="A110" s="842" t="s">
        <v>590</v>
      </c>
      <c r="B110" s="843"/>
      <c r="C110" s="843"/>
      <c r="D110" s="843"/>
      <c r="E110" s="844"/>
      <c r="F110" s="563">
        <f t="shared" ref="F110:M110" si="3">SUM(F10:F109)</f>
        <v>0</v>
      </c>
      <c r="G110" s="562">
        <f t="shared" si="3"/>
        <v>0</v>
      </c>
      <c r="H110" s="562">
        <f t="shared" si="3"/>
        <v>0</v>
      </c>
      <c r="I110" s="562">
        <f t="shared" si="3"/>
        <v>0</v>
      </c>
      <c r="J110" s="562">
        <f t="shared" si="3"/>
        <v>0</v>
      </c>
      <c r="K110" s="561">
        <f t="shared" si="3"/>
        <v>0</v>
      </c>
      <c r="L110" s="560">
        <f t="shared" si="3"/>
        <v>0</v>
      </c>
      <c r="M110" s="560">
        <f t="shared" si="3"/>
        <v>0</v>
      </c>
    </row>
    <row r="111" spans="1:13" ht="16.5" thickTop="1" thickBot="1">
      <c r="A111" s="849" t="s">
        <v>589</v>
      </c>
      <c r="B111" s="850"/>
      <c r="C111" s="850"/>
      <c r="D111" s="850"/>
      <c r="E111" s="851"/>
      <c r="F111" s="573"/>
      <c r="G111" s="572"/>
      <c r="H111" s="572"/>
      <c r="I111" s="572"/>
      <c r="J111" s="572"/>
      <c r="K111" s="571"/>
      <c r="L111" s="569"/>
      <c r="M111" s="569"/>
    </row>
    <row r="112" spans="1:13" ht="15.75" thickTop="1">
      <c r="A112" s="612"/>
      <c r="B112" s="833"/>
      <c r="C112" s="833"/>
      <c r="D112" s="611"/>
      <c r="E112" s="472"/>
      <c r="F112" s="575">
        <v>0</v>
      </c>
      <c r="G112" s="566">
        <v>0</v>
      </c>
      <c r="H112" s="566">
        <v>0</v>
      </c>
      <c r="I112" s="566">
        <v>0</v>
      </c>
      <c r="J112" s="566">
        <v>0</v>
      </c>
      <c r="K112" s="568">
        <v>0</v>
      </c>
      <c r="L112" s="534">
        <f t="shared" ref="L112:L143" si="4">+F112+G112-H112-I112-J112+K112</f>
        <v>0</v>
      </c>
      <c r="M112" s="564">
        <v>0</v>
      </c>
    </row>
    <row r="113" spans="1:13">
      <c r="A113" s="612"/>
      <c r="B113" s="833"/>
      <c r="C113" s="833"/>
      <c r="D113" s="611"/>
      <c r="E113" s="472"/>
      <c r="F113" s="575">
        <v>0</v>
      </c>
      <c r="G113" s="566">
        <v>0</v>
      </c>
      <c r="H113" s="566">
        <v>0</v>
      </c>
      <c r="I113" s="566">
        <v>0</v>
      </c>
      <c r="J113" s="566">
        <v>0</v>
      </c>
      <c r="K113" s="568">
        <v>0</v>
      </c>
      <c r="L113" s="534">
        <f t="shared" si="4"/>
        <v>0</v>
      </c>
      <c r="M113" s="564">
        <v>0</v>
      </c>
    </row>
    <row r="114" spans="1:13">
      <c r="A114" s="612"/>
      <c r="B114" s="833"/>
      <c r="C114" s="833"/>
      <c r="D114" s="611"/>
      <c r="E114" s="472"/>
      <c r="F114" s="575">
        <v>0</v>
      </c>
      <c r="G114" s="566">
        <v>0</v>
      </c>
      <c r="H114" s="566">
        <v>0</v>
      </c>
      <c r="I114" s="566">
        <v>0</v>
      </c>
      <c r="J114" s="566">
        <v>0</v>
      </c>
      <c r="K114" s="568">
        <v>0</v>
      </c>
      <c r="L114" s="534">
        <f t="shared" si="4"/>
        <v>0</v>
      </c>
      <c r="M114" s="564">
        <v>0</v>
      </c>
    </row>
    <row r="115" spans="1:13">
      <c r="A115" s="612"/>
      <c r="B115" s="833"/>
      <c r="C115" s="833"/>
      <c r="D115" s="611"/>
      <c r="E115" s="472"/>
      <c r="F115" s="575">
        <v>0</v>
      </c>
      <c r="G115" s="566">
        <v>0</v>
      </c>
      <c r="H115" s="566">
        <v>0</v>
      </c>
      <c r="I115" s="566">
        <v>0</v>
      </c>
      <c r="J115" s="566">
        <v>0</v>
      </c>
      <c r="K115" s="568">
        <v>0</v>
      </c>
      <c r="L115" s="534">
        <f t="shared" si="4"/>
        <v>0</v>
      </c>
      <c r="M115" s="564">
        <v>0</v>
      </c>
    </row>
    <row r="116" spans="1:13">
      <c r="A116" s="612"/>
      <c r="B116" s="833"/>
      <c r="C116" s="833"/>
      <c r="D116" s="611"/>
      <c r="E116" s="472"/>
      <c r="F116" s="575">
        <v>0</v>
      </c>
      <c r="G116" s="566">
        <v>0</v>
      </c>
      <c r="H116" s="566">
        <v>0</v>
      </c>
      <c r="I116" s="566">
        <v>0</v>
      </c>
      <c r="J116" s="566">
        <v>0</v>
      </c>
      <c r="K116" s="568">
        <v>0</v>
      </c>
      <c r="L116" s="534">
        <f t="shared" si="4"/>
        <v>0</v>
      </c>
      <c r="M116" s="564">
        <v>0</v>
      </c>
    </row>
    <row r="117" spans="1:13">
      <c r="A117" s="612"/>
      <c r="B117" s="833"/>
      <c r="C117" s="833"/>
      <c r="D117" s="611"/>
      <c r="E117" s="472"/>
      <c r="F117" s="575">
        <v>0</v>
      </c>
      <c r="G117" s="566">
        <v>0</v>
      </c>
      <c r="H117" s="566">
        <v>0</v>
      </c>
      <c r="I117" s="566">
        <v>0</v>
      </c>
      <c r="J117" s="566">
        <v>0</v>
      </c>
      <c r="K117" s="568">
        <v>0</v>
      </c>
      <c r="L117" s="534">
        <f t="shared" si="4"/>
        <v>0</v>
      </c>
      <c r="M117" s="564">
        <v>0</v>
      </c>
    </row>
    <row r="118" spans="1:13">
      <c r="A118" s="612"/>
      <c r="B118" s="833"/>
      <c r="C118" s="833"/>
      <c r="D118" s="611"/>
      <c r="E118" s="472"/>
      <c r="F118" s="575">
        <v>0</v>
      </c>
      <c r="G118" s="566">
        <v>0</v>
      </c>
      <c r="H118" s="566">
        <v>0</v>
      </c>
      <c r="I118" s="566">
        <v>0</v>
      </c>
      <c r="J118" s="566">
        <v>0</v>
      </c>
      <c r="K118" s="568">
        <v>0</v>
      </c>
      <c r="L118" s="534">
        <f t="shared" si="4"/>
        <v>0</v>
      </c>
      <c r="M118" s="564">
        <v>0</v>
      </c>
    </row>
    <row r="119" spans="1:13">
      <c r="A119" s="612"/>
      <c r="B119" s="833"/>
      <c r="C119" s="833"/>
      <c r="D119" s="611"/>
      <c r="E119" s="472"/>
      <c r="F119" s="575">
        <v>0</v>
      </c>
      <c r="G119" s="566">
        <v>0</v>
      </c>
      <c r="H119" s="566">
        <v>0</v>
      </c>
      <c r="I119" s="566">
        <v>0</v>
      </c>
      <c r="J119" s="566">
        <v>0</v>
      </c>
      <c r="K119" s="568">
        <v>0</v>
      </c>
      <c r="L119" s="534">
        <f t="shared" si="4"/>
        <v>0</v>
      </c>
      <c r="M119" s="564">
        <v>0</v>
      </c>
    </row>
    <row r="120" spans="1:13">
      <c r="A120" s="612"/>
      <c r="B120" s="833"/>
      <c r="C120" s="833"/>
      <c r="D120" s="611"/>
      <c r="E120" s="472"/>
      <c r="F120" s="575">
        <v>0</v>
      </c>
      <c r="G120" s="566">
        <v>0</v>
      </c>
      <c r="H120" s="566">
        <v>0</v>
      </c>
      <c r="I120" s="566">
        <v>0</v>
      </c>
      <c r="J120" s="566">
        <v>0</v>
      </c>
      <c r="K120" s="568">
        <v>0</v>
      </c>
      <c r="L120" s="534">
        <f t="shared" si="4"/>
        <v>0</v>
      </c>
      <c r="M120" s="564">
        <v>0</v>
      </c>
    </row>
    <row r="121" spans="1:13">
      <c r="A121" s="612"/>
      <c r="B121" s="833"/>
      <c r="C121" s="833"/>
      <c r="D121" s="611"/>
      <c r="E121" s="472"/>
      <c r="F121" s="575">
        <v>0</v>
      </c>
      <c r="G121" s="566">
        <v>0</v>
      </c>
      <c r="H121" s="566">
        <v>0</v>
      </c>
      <c r="I121" s="566">
        <v>0</v>
      </c>
      <c r="J121" s="566">
        <v>0</v>
      </c>
      <c r="K121" s="568">
        <v>0</v>
      </c>
      <c r="L121" s="534">
        <f t="shared" si="4"/>
        <v>0</v>
      </c>
      <c r="M121" s="564">
        <v>0</v>
      </c>
    </row>
    <row r="122" spans="1:13">
      <c r="A122" s="612"/>
      <c r="B122" s="833"/>
      <c r="C122" s="833"/>
      <c r="D122" s="611"/>
      <c r="E122" s="472"/>
      <c r="F122" s="575">
        <v>0</v>
      </c>
      <c r="G122" s="566">
        <v>0</v>
      </c>
      <c r="H122" s="566">
        <v>0</v>
      </c>
      <c r="I122" s="566">
        <v>0</v>
      </c>
      <c r="J122" s="566">
        <v>0</v>
      </c>
      <c r="K122" s="568">
        <v>0</v>
      </c>
      <c r="L122" s="534">
        <f t="shared" si="4"/>
        <v>0</v>
      </c>
      <c r="M122" s="564">
        <v>0</v>
      </c>
    </row>
    <row r="123" spans="1:13">
      <c r="A123" s="612"/>
      <c r="B123" s="833"/>
      <c r="C123" s="833"/>
      <c r="D123" s="611"/>
      <c r="E123" s="472"/>
      <c r="F123" s="575">
        <v>0</v>
      </c>
      <c r="G123" s="566">
        <v>0</v>
      </c>
      <c r="H123" s="566">
        <v>0</v>
      </c>
      <c r="I123" s="566">
        <v>0</v>
      </c>
      <c r="J123" s="566">
        <v>0</v>
      </c>
      <c r="K123" s="568">
        <v>0</v>
      </c>
      <c r="L123" s="534">
        <f t="shared" si="4"/>
        <v>0</v>
      </c>
      <c r="M123" s="564">
        <v>0</v>
      </c>
    </row>
    <row r="124" spans="1:13">
      <c r="A124" s="612"/>
      <c r="B124" s="833"/>
      <c r="C124" s="833"/>
      <c r="D124" s="611"/>
      <c r="E124" s="472"/>
      <c r="F124" s="575">
        <v>0</v>
      </c>
      <c r="G124" s="566">
        <v>0</v>
      </c>
      <c r="H124" s="566">
        <v>0</v>
      </c>
      <c r="I124" s="566">
        <v>0</v>
      </c>
      <c r="J124" s="566">
        <v>0</v>
      </c>
      <c r="K124" s="568">
        <v>0</v>
      </c>
      <c r="L124" s="534">
        <f t="shared" si="4"/>
        <v>0</v>
      </c>
      <c r="M124" s="564">
        <v>0</v>
      </c>
    </row>
    <row r="125" spans="1:13">
      <c r="A125" s="612"/>
      <c r="B125" s="833"/>
      <c r="C125" s="833"/>
      <c r="D125" s="611"/>
      <c r="E125" s="472"/>
      <c r="F125" s="575">
        <v>0</v>
      </c>
      <c r="G125" s="566">
        <v>0</v>
      </c>
      <c r="H125" s="566">
        <v>0</v>
      </c>
      <c r="I125" s="566">
        <v>0</v>
      </c>
      <c r="J125" s="566">
        <v>0</v>
      </c>
      <c r="K125" s="568">
        <v>0</v>
      </c>
      <c r="L125" s="534">
        <f t="shared" si="4"/>
        <v>0</v>
      </c>
      <c r="M125" s="564">
        <v>0</v>
      </c>
    </row>
    <row r="126" spans="1:13">
      <c r="A126" s="612"/>
      <c r="B126" s="833"/>
      <c r="C126" s="833"/>
      <c r="D126" s="611"/>
      <c r="E126" s="472"/>
      <c r="F126" s="575">
        <v>0</v>
      </c>
      <c r="G126" s="566">
        <v>0</v>
      </c>
      <c r="H126" s="566">
        <v>0</v>
      </c>
      <c r="I126" s="566">
        <v>0</v>
      </c>
      <c r="J126" s="566">
        <v>0</v>
      </c>
      <c r="K126" s="568">
        <v>0</v>
      </c>
      <c r="L126" s="534">
        <f t="shared" si="4"/>
        <v>0</v>
      </c>
      <c r="M126" s="564">
        <v>0</v>
      </c>
    </row>
    <row r="127" spans="1:13">
      <c r="A127" s="612"/>
      <c r="B127" s="833"/>
      <c r="C127" s="833"/>
      <c r="D127" s="611"/>
      <c r="E127" s="472"/>
      <c r="F127" s="575">
        <v>0</v>
      </c>
      <c r="G127" s="566">
        <v>0</v>
      </c>
      <c r="H127" s="566">
        <v>0</v>
      </c>
      <c r="I127" s="566">
        <v>0</v>
      </c>
      <c r="J127" s="566">
        <v>0</v>
      </c>
      <c r="K127" s="568">
        <v>0</v>
      </c>
      <c r="L127" s="534">
        <f t="shared" si="4"/>
        <v>0</v>
      </c>
      <c r="M127" s="564">
        <v>0</v>
      </c>
    </row>
    <row r="128" spans="1:13">
      <c r="A128" s="612"/>
      <c r="B128" s="833"/>
      <c r="C128" s="833"/>
      <c r="D128" s="611"/>
      <c r="E128" s="472"/>
      <c r="F128" s="575">
        <v>0</v>
      </c>
      <c r="G128" s="566">
        <v>0</v>
      </c>
      <c r="H128" s="566">
        <v>0</v>
      </c>
      <c r="I128" s="566">
        <v>0</v>
      </c>
      <c r="J128" s="566">
        <v>0</v>
      </c>
      <c r="K128" s="568">
        <v>0</v>
      </c>
      <c r="L128" s="534">
        <f t="shared" si="4"/>
        <v>0</v>
      </c>
      <c r="M128" s="564">
        <v>0</v>
      </c>
    </row>
    <row r="129" spans="1:13">
      <c r="A129" s="612"/>
      <c r="B129" s="833"/>
      <c r="C129" s="833"/>
      <c r="D129" s="611"/>
      <c r="E129" s="472"/>
      <c r="F129" s="575">
        <v>0</v>
      </c>
      <c r="G129" s="566">
        <v>0</v>
      </c>
      <c r="H129" s="566">
        <v>0</v>
      </c>
      <c r="I129" s="566">
        <v>0</v>
      </c>
      <c r="J129" s="566">
        <v>0</v>
      </c>
      <c r="K129" s="568">
        <v>0</v>
      </c>
      <c r="L129" s="534">
        <f t="shared" si="4"/>
        <v>0</v>
      </c>
      <c r="M129" s="564">
        <v>0</v>
      </c>
    </row>
    <row r="130" spans="1:13">
      <c r="A130" s="612"/>
      <c r="B130" s="833"/>
      <c r="C130" s="833"/>
      <c r="D130" s="611"/>
      <c r="E130" s="472"/>
      <c r="F130" s="575">
        <v>0</v>
      </c>
      <c r="G130" s="566">
        <v>0</v>
      </c>
      <c r="H130" s="566">
        <v>0</v>
      </c>
      <c r="I130" s="566">
        <v>0</v>
      </c>
      <c r="J130" s="566">
        <v>0</v>
      </c>
      <c r="K130" s="568">
        <v>0</v>
      </c>
      <c r="L130" s="534">
        <f t="shared" si="4"/>
        <v>0</v>
      </c>
      <c r="M130" s="564">
        <v>0</v>
      </c>
    </row>
    <row r="131" spans="1:13" ht="15.75" thickBot="1">
      <c r="A131" s="612"/>
      <c r="B131" s="833"/>
      <c r="C131" s="833"/>
      <c r="D131" s="611"/>
      <c r="E131" s="472"/>
      <c r="F131" s="575">
        <v>0</v>
      </c>
      <c r="G131" s="566">
        <v>0</v>
      </c>
      <c r="H131" s="566">
        <v>0</v>
      </c>
      <c r="I131" s="566">
        <v>0</v>
      </c>
      <c r="J131" s="566">
        <v>0</v>
      </c>
      <c r="K131" s="568">
        <v>0</v>
      </c>
      <c r="L131" s="534">
        <f t="shared" si="4"/>
        <v>0</v>
      </c>
      <c r="M131" s="564">
        <v>0</v>
      </c>
    </row>
    <row r="132" spans="1:13" ht="15.75" hidden="1" thickBot="1">
      <c r="A132" s="612"/>
      <c r="B132" s="833"/>
      <c r="C132" s="833"/>
      <c r="D132" s="611"/>
      <c r="E132" s="472"/>
      <c r="F132" s="575">
        <v>0</v>
      </c>
      <c r="G132" s="566">
        <v>0</v>
      </c>
      <c r="H132" s="566">
        <v>0</v>
      </c>
      <c r="I132" s="566">
        <v>0</v>
      </c>
      <c r="J132" s="566">
        <v>0</v>
      </c>
      <c r="K132" s="568">
        <v>0</v>
      </c>
      <c r="L132" s="534">
        <f t="shared" si="4"/>
        <v>0</v>
      </c>
      <c r="M132" s="564">
        <v>0</v>
      </c>
    </row>
    <row r="133" spans="1:13" ht="15.75" hidden="1" thickBot="1">
      <c r="A133" s="612"/>
      <c r="B133" s="833"/>
      <c r="C133" s="833"/>
      <c r="D133" s="611"/>
      <c r="E133" s="472"/>
      <c r="F133" s="575">
        <v>0</v>
      </c>
      <c r="G133" s="566">
        <v>0</v>
      </c>
      <c r="H133" s="566">
        <v>0</v>
      </c>
      <c r="I133" s="566">
        <v>0</v>
      </c>
      <c r="J133" s="566">
        <v>0</v>
      </c>
      <c r="K133" s="568">
        <v>0</v>
      </c>
      <c r="L133" s="534">
        <f t="shared" si="4"/>
        <v>0</v>
      </c>
      <c r="M133" s="564">
        <v>0</v>
      </c>
    </row>
    <row r="134" spans="1:13" ht="15.75" hidden="1" thickBot="1">
      <c r="A134" s="612"/>
      <c r="B134" s="833"/>
      <c r="C134" s="833"/>
      <c r="D134" s="611"/>
      <c r="E134" s="472"/>
      <c r="F134" s="575">
        <v>0</v>
      </c>
      <c r="G134" s="566">
        <v>0</v>
      </c>
      <c r="H134" s="566">
        <v>0</v>
      </c>
      <c r="I134" s="566">
        <v>0</v>
      </c>
      <c r="J134" s="566">
        <v>0</v>
      </c>
      <c r="K134" s="568">
        <v>0</v>
      </c>
      <c r="L134" s="534">
        <f t="shared" si="4"/>
        <v>0</v>
      </c>
      <c r="M134" s="564">
        <v>0</v>
      </c>
    </row>
    <row r="135" spans="1:13" ht="15.75" hidden="1" thickBot="1">
      <c r="A135" s="612"/>
      <c r="B135" s="833"/>
      <c r="C135" s="833"/>
      <c r="D135" s="611"/>
      <c r="E135" s="472"/>
      <c r="F135" s="575">
        <v>0</v>
      </c>
      <c r="G135" s="566">
        <v>0</v>
      </c>
      <c r="H135" s="566">
        <v>0</v>
      </c>
      <c r="I135" s="566">
        <v>0</v>
      </c>
      <c r="J135" s="566">
        <v>0</v>
      </c>
      <c r="K135" s="568">
        <v>0</v>
      </c>
      <c r="L135" s="534">
        <f t="shared" si="4"/>
        <v>0</v>
      </c>
      <c r="M135" s="564">
        <v>0</v>
      </c>
    </row>
    <row r="136" spans="1:13" ht="15.75" hidden="1" thickBot="1">
      <c r="A136" s="612"/>
      <c r="B136" s="833"/>
      <c r="C136" s="833"/>
      <c r="D136" s="611"/>
      <c r="E136" s="472"/>
      <c r="F136" s="575">
        <v>0</v>
      </c>
      <c r="G136" s="566">
        <v>0</v>
      </c>
      <c r="H136" s="566">
        <v>0</v>
      </c>
      <c r="I136" s="566">
        <v>0</v>
      </c>
      <c r="J136" s="566">
        <v>0</v>
      </c>
      <c r="K136" s="568">
        <v>0</v>
      </c>
      <c r="L136" s="534">
        <f t="shared" si="4"/>
        <v>0</v>
      </c>
      <c r="M136" s="564">
        <v>0</v>
      </c>
    </row>
    <row r="137" spans="1:13" ht="15.75" hidden="1" thickBot="1">
      <c r="A137" s="612"/>
      <c r="B137" s="833"/>
      <c r="C137" s="833"/>
      <c r="D137" s="611"/>
      <c r="E137" s="472"/>
      <c r="F137" s="575">
        <v>0</v>
      </c>
      <c r="G137" s="566">
        <v>0</v>
      </c>
      <c r="H137" s="566">
        <v>0</v>
      </c>
      <c r="I137" s="566">
        <v>0</v>
      </c>
      <c r="J137" s="566">
        <v>0</v>
      </c>
      <c r="K137" s="568">
        <v>0</v>
      </c>
      <c r="L137" s="534">
        <f t="shared" si="4"/>
        <v>0</v>
      </c>
      <c r="M137" s="564">
        <v>0</v>
      </c>
    </row>
    <row r="138" spans="1:13" ht="15.75" hidden="1" thickBot="1">
      <c r="A138" s="612"/>
      <c r="B138" s="833"/>
      <c r="C138" s="833"/>
      <c r="D138" s="611"/>
      <c r="E138" s="472"/>
      <c r="F138" s="575">
        <v>0</v>
      </c>
      <c r="G138" s="566">
        <v>0</v>
      </c>
      <c r="H138" s="566">
        <v>0</v>
      </c>
      <c r="I138" s="566">
        <v>0</v>
      </c>
      <c r="J138" s="566">
        <v>0</v>
      </c>
      <c r="K138" s="568">
        <v>0</v>
      </c>
      <c r="L138" s="534">
        <f t="shared" si="4"/>
        <v>0</v>
      </c>
      <c r="M138" s="564">
        <v>0</v>
      </c>
    </row>
    <row r="139" spans="1:13" ht="15.75" hidden="1" thickBot="1">
      <c r="A139" s="612"/>
      <c r="B139" s="833"/>
      <c r="C139" s="833"/>
      <c r="D139" s="611"/>
      <c r="E139" s="472"/>
      <c r="F139" s="575">
        <v>0</v>
      </c>
      <c r="G139" s="566">
        <v>0</v>
      </c>
      <c r="H139" s="566">
        <v>0</v>
      </c>
      <c r="I139" s="566">
        <v>0</v>
      </c>
      <c r="J139" s="566">
        <v>0</v>
      </c>
      <c r="K139" s="568">
        <v>0</v>
      </c>
      <c r="L139" s="534">
        <f t="shared" si="4"/>
        <v>0</v>
      </c>
      <c r="M139" s="564">
        <v>0</v>
      </c>
    </row>
    <row r="140" spans="1:13" ht="15.75" hidden="1" thickBot="1">
      <c r="A140" s="612"/>
      <c r="B140" s="833"/>
      <c r="C140" s="833"/>
      <c r="D140" s="611"/>
      <c r="E140" s="472"/>
      <c r="F140" s="575">
        <v>0</v>
      </c>
      <c r="G140" s="566">
        <v>0</v>
      </c>
      <c r="H140" s="566">
        <v>0</v>
      </c>
      <c r="I140" s="566">
        <v>0</v>
      </c>
      <c r="J140" s="566">
        <v>0</v>
      </c>
      <c r="K140" s="568">
        <v>0</v>
      </c>
      <c r="L140" s="534">
        <f t="shared" si="4"/>
        <v>0</v>
      </c>
      <c r="M140" s="564">
        <v>0</v>
      </c>
    </row>
    <row r="141" spans="1:13" ht="15.75" hidden="1" thickBot="1">
      <c r="A141" s="612"/>
      <c r="B141" s="833"/>
      <c r="C141" s="833"/>
      <c r="D141" s="611"/>
      <c r="E141" s="472"/>
      <c r="F141" s="575">
        <v>0</v>
      </c>
      <c r="G141" s="566">
        <v>0</v>
      </c>
      <c r="H141" s="566">
        <v>0</v>
      </c>
      <c r="I141" s="566">
        <v>0</v>
      </c>
      <c r="J141" s="566">
        <v>0</v>
      </c>
      <c r="K141" s="568">
        <v>0</v>
      </c>
      <c r="L141" s="534">
        <f t="shared" si="4"/>
        <v>0</v>
      </c>
      <c r="M141" s="564">
        <v>0</v>
      </c>
    </row>
    <row r="142" spans="1:13" ht="15.75" hidden="1" thickBot="1">
      <c r="A142" s="612"/>
      <c r="B142" s="833"/>
      <c r="C142" s="833"/>
      <c r="D142" s="611"/>
      <c r="E142" s="472"/>
      <c r="F142" s="575">
        <v>0</v>
      </c>
      <c r="G142" s="566">
        <v>0</v>
      </c>
      <c r="H142" s="566">
        <v>0</v>
      </c>
      <c r="I142" s="566">
        <v>0</v>
      </c>
      <c r="J142" s="566">
        <v>0</v>
      </c>
      <c r="K142" s="568">
        <v>0</v>
      </c>
      <c r="L142" s="534">
        <f t="shared" si="4"/>
        <v>0</v>
      </c>
      <c r="M142" s="564">
        <v>0</v>
      </c>
    </row>
    <row r="143" spans="1:13" ht="15.75" hidden="1" thickBot="1">
      <c r="A143" s="612"/>
      <c r="B143" s="833"/>
      <c r="C143" s="833"/>
      <c r="D143" s="611"/>
      <c r="E143" s="472"/>
      <c r="F143" s="575">
        <v>0</v>
      </c>
      <c r="G143" s="566">
        <v>0</v>
      </c>
      <c r="H143" s="566">
        <v>0</v>
      </c>
      <c r="I143" s="566">
        <v>0</v>
      </c>
      <c r="J143" s="566">
        <v>0</v>
      </c>
      <c r="K143" s="568">
        <v>0</v>
      </c>
      <c r="L143" s="534">
        <f t="shared" si="4"/>
        <v>0</v>
      </c>
      <c r="M143" s="564">
        <v>0</v>
      </c>
    </row>
    <row r="144" spans="1:13" ht="15.75" hidden="1" thickBot="1">
      <c r="A144" s="612"/>
      <c r="B144" s="833"/>
      <c r="C144" s="833"/>
      <c r="D144" s="611"/>
      <c r="E144" s="472"/>
      <c r="F144" s="575">
        <v>0</v>
      </c>
      <c r="G144" s="566">
        <v>0</v>
      </c>
      <c r="H144" s="566">
        <v>0</v>
      </c>
      <c r="I144" s="566">
        <v>0</v>
      </c>
      <c r="J144" s="566">
        <v>0</v>
      </c>
      <c r="K144" s="568">
        <v>0</v>
      </c>
      <c r="L144" s="534">
        <f t="shared" ref="L144:L175" si="5">+F144+G144-H144-I144-J144+K144</f>
        <v>0</v>
      </c>
      <c r="M144" s="564">
        <v>0</v>
      </c>
    </row>
    <row r="145" spans="1:13" ht="15.75" hidden="1" thickBot="1">
      <c r="A145" s="612"/>
      <c r="B145" s="833"/>
      <c r="C145" s="833"/>
      <c r="D145" s="611"/>
      <c r="E145" s="472"/>
      <c r="F145" s="575">
        <v>0</v>
      </c>
      <c r="G145" s="566">
        <v>0</v>
      </c>
      <c r="H145" s="566">
        <v>0</v>
      </c>
      <c r="I145" s="566">
        <v>0</v>
      </c>
      <c r="J145" s="566">
        <v>0</v>
      </c>
      <c r="K145" s="568">
        <v>0</v>
      </c>
      <c r="L145" s="534">
        <f t="shared" si="5"/>
        <v>0</v>
      </c>
      <c r="M145" s="564">
        <v>0</v>
      </c>
    </row>
    <row r="146" spans="1:13" ht="15.75" hidden="1" thickBot="1">
      <c r="A146" s="612"/>
      <c r="B146" s="833"/>
      <c r="C146" s="833"/>
      <c r="D146" s="611"/>
      <c r="E146" s="472"/>
      <c r="F146" s="575">
        <v>0</v>
      </c>
      <c r="G146" s="566">
        <v>0</v>
      </c>
      <c r="H146" s="566">
        <v>0</v>
      </c>
      <c r="I146" s="566">
        <v>0</v>
      </c>
      <c r="J146" s="566">
        <v>0</v>
      </c>
      <c r="K146" s="568">
        <v>0</v>
      </c>
      <c r="L146" s="534">
        <f t="shared" si="5"/>
        <v>0</v>
      </c>
      <c r="M146" s="564">
        <v>0</v>
      </c>
    </row>
    <row r="147" spans="1:13" ht="15.75" hidden="1" thickBot="1">
      <c r="A147" s="612"/>
      <c r="B147" s="833"/>
      <c r="C147" s="833"/>
      <c r="D147" s="611"/>
      <c r="E147" s="472"/>
      <c r="F147" s="575">
        <v>0</v>
      </c>
      <c r="G147" s="566">
        <v>0</v>
      </c>
      <c r="H147" s="566">
        <v>0</v>
      </c>
      <c r="I147" s="566">
        <v>0</v>
      </c>
      <c r="J147" s="566">
        <v>0</v>
      </c>
      <c r="K147" s="568">
        <v>0</v>
      </c>
      <c r="L147" s="534">
        <f t="shared" si="5"/>
        <v>0</v>
      </c>
      <c r="M147" s="564">
        <v>0</v>
      </c>
    </row>
    <row r="148" spans="1:13" ht="15.75" hidden="1" thickBot="1">
      <c r="A148" s="612"/>
      <c r="B148" s="833"/>
      <c r="C148" s="833"/>
      <c r="D148" s="611"/>
      <c r="E148" s="472"/>
      <c r="F148" s="575">
        <v>0</v>
      </c>
      <c r="G148" s="566">
        <v>0</v>
      </c>
      <c r="H148" s="566">
        <v>0</v>
      </c>
      <c r="I148" s="566">
        <v>0</v>
      </c>
      <c r="J148" s="566">
        <v>0</v>
      </c>
      <c r="K148" s="568">
        <v>0</v>
      </c>
      <c r="L148" s="534">
        <f t="shared" si="5"/>
        <v>0</v>
      </c>
      <c r="M148" s="564">
        <v>0</v>
      </c>
    </row>
    <row r="149" spans="1:13" ht="15.75" hidden="1" thickBot="1">
      <c r="A149" s="612"/>
      <c r="B149" s="833"/>
      <c r="C149" s="833"/>
      <c r="D149" s="611"/>
      <c r="E149" s="472"/>
      <c r="F149" s="575">
        <v>0</v>
      </c>
      <c r="G149" s="566">
        <v>0</v>
      </c>
      <c r="H149" s="566">
        <v>0</v>
      </c>
      <c r="I149" s="566">
        <v>0</v>
      </c>
      <c r="J149" s="566">
        <v>0</v>
      </c>
      <c r="K149" s="568">
        <v>0</v>
      </c>
      <c r="L149" s="534">
        <f t="shared" si="5"/>
        <v>0</v>
      </c>
      <c r="M149" s="564">
        <v>0</v>
      </c>
    </row>
    <row r="150" spans="1:13" ht="15.75" hidden="1" thickBot="1">
      <c r="A150" s="612"/>
      <c r="B150" s="833"/>
      <c r="C150" s="833"/>
      <c r="D150" s="611"/>
      <c r="E150" s="472"/>
      <c r="F150" s="575">
        <v>0</v>
      </c>
      <c r="G150" s="566">
        <v>0</v>
      </c>
      <c r="H150" s="566">
        <v>0</v>
      </c>
      <c r="I150" s="566">
        <v>0</v>
      </c>
      <c r="J150" s="566">
        <v>0</v>
      </c>
      <c r="K150" s="568">
        <v>0</v>
      </c>
      <c r="L150" s="534">
        <f t="shared" si="5"/>
        <v>0</v>
      </c>
      <c r="M150" s="564">
        <v>0</v>
      </c>
    </row>
    <row r="151" spans="1:13" ht="15.75" hidden="1" thickBot="1">
      <c r="A151" s="612"/>
      <c r="B151" s="833"/>
      <c r="C151" s="833"/>
      <c r="D151" s="611"/>
      <c r="E151" s="472"/>
      <c r="F151" s="575">
        <v>0</v>
      </c>
      <c r="G151" s="566">
        <v>0</v>
      </c>
      <c r="H151" s="566">
        <v>0</v>
      </c>
      <c r="I151" s="566">
        <v>0</v>
      </c>
      <c r="J151" s="566">
        <v>0</v>
      </c>
      <c r="K151" s="568">
        <v>0</v>
      </c>
      <c r="L151" s="534">
        <f t="shared" si="5"/>
        <v>0</v>
      </c>
      <c r="M151" s="564">
        <v>0</v>
      </c>
    </row>
    <row r="152" spans="1:13" ht="15.75" hidden="1" thickBot="1">
      <c r="A152" s="612"/>
      <c r="B152" s="833"/>
      <c r="C152" s="833"/>
      <c r="D152" s="611"/>
      <c r="E152" s="472"/>
      <c r="F152" s="575">
        <v>0</v>
      </c>
      <c r="G152" s="566">
        <v>0</v>
      </c>
      <c r="H152" s="566">
        <v>0</v>
      </c>
      <c r="I152" s="566">
        <v>0</v>
      </c>
      <c r="J152" s="566">
        <v>0</v>
      </c>
      <c r="K152" s="568">
        <v>0</v>
      </c>
      <c r="L152" s="534">
        <f t="shared" si="5"/>
        <v>0</v>
      </c>
      <c r="M152" s="564">
        <v>0</v>
      </c>
    </row>
    <row r="153" spans="1:13" ht="15.75" hidden="1" thickBot="1">
      <c r="A153" s="612"/>
      <c r="B153" s="833"/>
      <c r="C153" s="833"/>
      <c r="D153" s="611"/>
      <c r="E153" s="472"/>
      <c r="F153" s="575">
        <v>0</v>
      </c>
      <c r="G153" s="566">
        <v>0</v>
      </c>
      <c r="H153" s="566">
        <v>0</v>
      </c>
      <c r="I153" s="566">
        <v>0</v>
      </c>
      <c r="J153" s="566">
        <v>0</v>
      </c>
      <c r="K153" s="568">
        <v>0</v>
      </c>
      <c r="L153" s="534">
        <f t="shared" si="5"/>
        <v>0</v>
      </c>
      <c r="M153" s="564">
        <v>0</v>
      </c>
    </row>
    <row r="154" spans="1:13" ht="15.75" hidden="1" thickBot="1">
      <c r="A154" s="612"/>
      <c r="B154" s="833"/>
      <c r="C154" s="833"/>
      <c r="D154" s="611"/>
      <c r="E154" s="472"/>
      <c r="F154" s="575">
        <v>0</v>
      </c>
      <c r="G154" s="566">
        <v>0</v>
      </c>
      <c r="H154" s="566">
        <v>0</v>
      </c>
      <c r="I154" s="566">
        <v>0</v>
      </c>
      <c r="J154" s="566">
        <v>0</v>
      </c>
      <c r="K154" s="568">
        <v>0</v>
      </c>
      <c r="L154" s="534">
        <f t="shared" si="5"/>
        <v>0</v>
      </c>
      <c r="M154" s="564">
        <v>0</v>
      </c>
    </row>
    <row r="155" spans="1:13" ht="15.75" hidden="1" thickBot="1">
      <c r="A155" s="612"/>
      <c r="B155" s="833"/>
      <c r="C155" s="833"/>
      <c r="D155" s="611"/>
      <c r="E155" s="472"/>
      <c r="F155" s="575">
        <v>0</v>
      </c>
      <c r="G155" s="566">
        <v>0</v>
      </c>
      <c r="H155" s="566">
        <v>0</v>
      </c>
      <c r="I155" s="566">
        <v>0</v>
      </c>
      <c r="J155" s="566">
        <v>0</v>
      </c>
      <c r="K155" s="568">
        <v>0</v>
      </c>
      <c r="L155" s="534">
        <f t="shared" si="5"/>
        <v>0</v>
      </c>
      <c r="M155" s="564">
        <v>0</v>
      </c>
    </row>
    <row r="156" spans="1:13" ht="15.75" hidden="1" thickBot="1">
      <c r="A156" s="612"/>
      <c r="B156" s="833"/>
      <c r="C156" s="833"/>
      <c r="D156" s="611"/>
      <c r="E156" s="472"/>
      <c r="F156" s="575">
        <v>0</v>
      </c>
      <c r="G156" s="566">
        <v>0</v>
      </c>
      <c r="H156" s="566">
        <v>0</v>
      </c>
      <c r="I156" s="566">
        <v>0</v>
      </c>
      <c r="J156" s="566">
        <v>0</v>
      </c>
      <c r="K156" s="568">
        <v>0</v>
      </c>
      <c r="L156" s="534">
        <f t="shared" si="5"/>
        <v>0</v>
      </c>
      <c r="M156" s="564">
        <v>0</v>
      </c>
    </row>
    <row r="157" spans="1:13" ht="15.75" hidden="1" thickBot="1">
      <c r="A157" s="612"/>
      <c r="B157" s="833"/>
      <c r="C157" s="833"/>
      <c r="D157" s="611"/>
      <c r="E157" s="472"/>
      <c r="F157" s="575">
        <v>0</v>
      </c>
      <c r="G157" s="566">
        <v>0</v>
      </c>
      <c r="H157" s="566">
        <v>0</v>
      </c>
      <c r="I157" s="566">
        <v>0</v>
      </c>
      <c r="J157" s="566">
        <v>0</v>
      </c>
      <c r="K157" s="568">
        <v>0</v>
      </c>
      <c r="L157" s="534">
        <f t="shared" si="5"/>
        <v>0</v>
      </c>
      <c r="M157" s="564">
        <v>0</v>
      </c>
    </row>
    <row r="158" spans="1:13" ht="15.75" hidden="1" thickBot="1">
      <c r="A158" s="612"/>
      <c r="B158" s="833"/>
      <c r="C158" s="833"/>
      <c r="D158" s="611"/>
      <c r="E158" s="472"/>
      <c r="F158" s="575">
        <v>0</v>
      </c>
      <c r="G158" s="566">
        <v>0</v>
      </c>
      <c r="H158" s="566">
        <v>0</v>
      </c>
      <c r="I158" s="566">
        <v>0</v>
      </c>
      <c r="J158" s="566">
        <v>0</v>
      </c>
      <c r="K158" s="568">
        <v>0</v>
      </c>
      <c r="L158" s="534">
        <f t="shared" si="5"/>
        <v>0</v>
      </c>
      <c r="M158" s="564">
        <v>0</v>
      </c>
    </row>
    <row r="159" spans="1:13" ht="15.75" hidden="1" thickBot="1">
      <c r="A159" s="612"/>
      <c r="B159" s="833"/>
      <c r="C159" s="833"/>
      <c r="D159" s="611"/>
      <c r="E159" s="472"/>
      <c r="F159" s="575">
        <v>0</v>
      </c>
      <c r="G159" s="566">
        <v>0</v>
      </c>
      <c r="H159" s="566">
        <v>0</v>
      </c>
      <c r="I159" s="566">
        <v>0</v>
      </c>
      <c r="J159" s="566">
        <v>0</v>
      </c>
      <c r="K159" s="568">
        <v>0</v>
      </c>
      <c r="L159" s="534">
        <f t="shared" si="5"/>
        <v>0</v>
      </c>
      <c r="M159" s="564">
        <v>0</v>
      </c>
    </row>
    <row r="160" spans="1:13" ht="15.75" hidden="1" thickBot="1">
      <c r="A160" s="612"/>
      <c r="B160" s="833"/>
      <c r="C160" s="833"/>
      <c r="D160" s="611"/>
      <c r="E160" s="472"/>
      <c r="F160" s="575">
        <v>0</v>
      </c>
      <c r="G160" s="566">
        <v>0</v>
      </c>
      <c r="H160" s="566">
        <v>0</v>
      </c>
      <c r="I160" s="566">
        <v>0</v>
      </c>
      <c r="J160" s="566">
        <v>0</v>
      </c>
      <c r="K160" s="568">
        <v>0</v>
      </c>
      <c r="L160" s="534">
        <f t="shared" si="5"/>
        <v>0</v>
      </c>
      <c r="M160" s="564">
        <v>0</v>
      </c>
    </row>
    <row r="161" spans="1:13" ht="15.75" hidden="1" thickBot="1">
      <c r="A161" s="612"/>
      <c r="B161" s="833"/>
      <c r="C161" s="833"/>
      <c r="D161" s="611"/>
      <c r="E161" s="472"/>
      <c r="F161" s="575">
        <v>0</v>
      </c>
      <c r="G161" s="566">
        <v>0</v>
      </c>
      <c r="H161" s="566">
        <v>0</v>
      </c>
      <c r="I161" s="566">
        <v>0</v>
      </c>
      <c r="J161" s="566">
        <v>0</v>
      </c>
      <c r="K161" s="568">
        <v>0</v>
      </c>
      <c r="L161" s="534">
        <f t="shared" si="5"/>
        <v>0</v>
      </c>
      <c r="M161" s="564">
        <v>0</v>
      </c>
    </row>
    <row r="162" spans="1:13" ht="15.75" hidden="1" thickBot="1">
      <c r="A162" s="612"/>
      <c r="B162" s="833"/>
      <c r="C162" s="833"/>
      <c r="D162" s="611"/>
      <c r="E162" s="472"/>
      <c r="F162" s="575">
        <v>0</v>
      </c>
      <c r="G162" s="566">
        <v>0</v>
      </c>
      <c r="H162" s="566">
        <v>0</v>
      </c>
      <c r="I162" s="566">
        <v>0</v>
      </c>
      <c r="J162" s="566">
        <v>0</v>
      </c>
      <c r="K162" s="568">
        <v>0</v>
      </c>
      <c r="L162" s="534">
        <f t="shared" si="5"/>
        <v>0</v>
      </c>
      <c r="M162" s="564">
        <v>0</v>
      </c>
    </row>
    <row r="163" spans="1:13" ht="15.75" hidden="1" thickBot="1">
      <c r="A163" s="612"/>
      <c r="B163" s="833"/>
      <c r="C163" s="833"/>
      <c r="D163" s="611"/>
      <c r="E163" s="472"/>
      <c r="F163" s="575">
        <v>0</v>
      </c>
      <c r="G163" s="566">
        <v>0</v>
      </c>
      <c r="H163" s="566">
        <v>0</v>
      </c>
      <c r="I163" s="566">
        <v>0</v>
      </c>
      <c r="J163" s="566">
        <v>0</v>
      </c>
      <c r="K163" s="568">
        <v>0</v>
      </c>
      <c r="L163" s="534">
        <f t="shared" si="5"/>
        <v>0</v>
      </c>
      <c r="M163" s="564">
        <v>0</v>
      </c>
    </row>
    <row r="164" spans="1:13" ht="15.75" hidden="1" thickBot="1">
      <c r="A164" s="612"/>
      <c r="B164" s="833"/>
      <c r="C164" s="833"/>
      <c r="D164" s="611"/>
      <c r="E164" s="472"/>
      <c r="F164" s="575">
        <v>0</v>
      </c>
      <c r="G164" s="566">
        <v>0</v>
      </c>
      <c r="H164" s="566">
        <v>0</v>
      </c>
      <c r="I164" s="566">
        <v>0</v>
      </c>
      <c r="J164" s="566">
        <v>0</v>
      </c>
      <c r="K164" s="568">
        <v>0</v>
      </c>
      <c r="L164" s="534">
        <f t="shared" si="5"/>
        <v>0</v>
      </c>
      <c r="M164" s="564">
        <v>0</v>
      </c>
    </row>
    <row r="165" spans="1:13" ht="15.75" hidden="1" thickBot="1">
      <c r="A165" s="612"/>
      <c r="B165" s="833"/>
      <c r="C165" s="833"/>
      <c r="D165" s="611"/>
      <c r="E165" s="472"/>
      <c r="F165" s="575">
        <v>0</v>
      </c>
      <c r="G165" s="566">
        <v>0</v>
      </c>
      <c r="H165" s="566">
        <v>0</v>
      </c>
      <c r="I165" s="566">
        <v>0</v>
      </c>
      <c r="J165" s="566">
        <v>0</v>
      </c>
      <c r="K165" s="568">
        <v>0</v>
      </c>
      <c r="L165" s="534">
        <f t="shared" si="5"/>
        <v>0</v>
      </c>
      <c r="M165" s="564">
        <v>0</v>
      </c>
    </row>
    <row r="166" spans="1:13" ht="15.75" hidden="1" thickBot="1">
      <c r="A166" s="612"/>
      <c r="B166" s="833"/>
      <c r="C166" s="833"/>
      <c r="D166" s="611"/>
      <c r="E166" s="472"/>
      <c r="F166" s="575">
        <v>0</v>
      </c>
      <c r="G166" s="566">
        <v>0</v>
      </c>
      <c r="H166" s="566">
        <v>0</v>
      </c>
      <c r="I166" s="566">
        <v>0</v>
      </c>
      <c r="J166" s="566">
        <v>0</v>
      </c>
      <c r="K166" s="568">
        <v>0</v>
      </c>
      <c r="L166" s="534">
        <f t="shared" si="5"/>
        <v>0</v>
      </c>
      <c r="M166" s="564">
        <v>0</v>
      </c>
    </row>
    <row r="167" spans="1:13" ht="15.75" hidden="1" thickBot="1">
      <c r="A167" s="612"/>
      <c r="B167" s="833"/>
      <c r="C167" s="833"/>
      <c r="D167" s="611"/>
      <c r="E167" s="472"/>
      <c r="F167" s="575">
        <v>0</v>
      </c>
      <c r="G167" s="566">
        <v>0</v>
      </c>
      <c r="H167" s="566">
        <v>0</v>
      </c>
      <c r="I167" s="566">
        <v>0</v>
      </c>
      <c r="J167" s="566">
        <v>0</v>
      </c>
      <c r="K167" s="568">
        <v>0</v>
      </c>
      <c r="L167" s="534">
        <f t="shared" si="5"/>
        <v>0</v>
      </c>
      <c r="M167" s="564">
        <v>0</v>
      </c>
    </row>
    <row r="168" spans="1:13" ht="15.75" hidden="1" thickBot="1">
      <c r="A168" s="612"/>
      <c r="B168" s="833"/>
      <c r="C168" s="833"/>
      <c r="D168" s="611"/>
      <c r="E168" s="472"/>
      <c r="F168" s="575">
        <v>0</v>
      </c>
      <c r="G168" s="566">
        <v>0</v>
      </c>
      <c r="H168" s="566">
        <v>0</v>
      </c>
      <c r="I168" s="566">
        <v>0</v>
      </c>
      <c r="J168" s="566">
        <v>0</v>
      </c>
      <c r="K168" s="568">
        <v>0</v>
      </c>
      <c r="L168" s="534">
        <f t="shared" si="5"/>
        <v>0</v>
      </c>
      <c r="M168" s="564">
        <v>0</v>
      </c>
    </row>
    <row r="169" spans="1:13" ht="15.75" hidden="1" thickBot="1">
      <c r="A169" s="612"/>
      <c r="B169" s="833"/>
      <c r="C169" s="833"/>
      <c r="D169" s="611"/>
      <c r="E169" s="472"/>
      <c r="F169" s="575">
        <v>0</v>
      </c>
      <c r="G169" s="566">
        <v>0</v>
      </c>
      <c r="H169" s="566">
        <v>0</v>
      </c>
      <c r="I169" s="566">
        <v>0</v>
      </c>
      <c r="J169" s="566">
        <v>0</v>
      </c>
      <c r="K169" s="568">
        <v>0</v>
      </c>
      <c r="L169" s="534">
        <f t="shared" si="5"/>
        <v>0</v>
      </c>
      <c r="M169" s="564">
        <v>0</v>
      </c>
    </row>
    <row r="170" spans="1:13" ht="15.75" hidden="1" thickBot="1">
      <c r="A170" s="612"/>
      <c r="B170" s="833"/>
      <c r="C170" s="833"/>
      <c r="D170" s="611"/>
      <c r="E170" s="472"/>
      <c r="F170" s="575">
        <v>0</v>
      </c>
      <c r="G170" s="566">
        <v>0</v>
      </c>
      <c r="H170" s="566">
        <v>0</v>
      </c>
      <c r="I170" s="566">
        <v>0</v>
      </c>
      <c r="J170" s="566">
        <v>0</v>
      </c>
      <c r="K170" s="568">
        <v>0</v>
      </c>
      <c r="L170" s="534">
        <f t="shared" si="5"/>
        <v>0</v>
      </c>
      <c r="M170" s="564">
        <v>0</v>
      </c>
    </row>
    <row r="171" spans="1:13" ht="15.75" hidden="1" thickBot="1">
      <c r="A171" s="612"/>
      <c r="B171" s="833"/>
      <c r="C171" s="833"/>
      <c r="D171" s="611"/>
      <c r="E171" s="472"/>
      <c r="F171" s="575">
        <v>0</v>
      </c>
      <c r="G171" s="566">
        <v>0</v>
      </c>
      <c r="H171" s="566">
        <v>0</v>
      </c>
      <c r="I171" s="566">
        <v>0</v>
      </c>
      <c r="J171" s="566">
        <v>0</v>
      </c>
      <c r="K171" s="568">
        <v>0</v>
      </c>
      <c r="L171" s="534">
        <f t="shared" si="5"/>
        <v>0</v>
      </c>
      <c r="M171" s="564">
        <v>0</v>
      </c>
    </row>
    <row r="172" spans="1:13" ht="15.75" hidden="1" thickBot="1">
      <c r="A172" s="612"/>
      <c r="B172" s="833"/>
      <c r="C172" s="833"/>
      <c r="D172" s="611"/>
      <c r="E172" s="472"/>
      <c r="F172" s="575">
        <v>0</v>
      </c>
      <c r="G172" s="566">
        <v>0</v>
      </c>
      <c r="H172" s="566">
        <v>0</v>
      </c>
      <c r="I172" s="566">
        <v>0</v>
      </c>
      <c r="J172" s="566">
        <v>0</v>
      </c>
      <c r="K172" s="568">
        <v>0</v>
      </c>
      <c r="L172" s="534">
        <f t="shared" si="5"/>
        <v>0</v>
      </c>
      <c r="M172" s="564">
        <v>0</v>
      </c>
    </row>
    <row r="173" spans="1:13" ht="15.75" hidden="1" thickBot="1">
      <c r="A173" s="612"/>
      <c r="B173" s="833"/>
      <c r="C173" s="833"/>
      <c r="D173" s="611"/>
      <c r="E173" s="472"/>
      <c r="F173" s="575">
        <v>0</v>
      </c>
      <c r="G173" s="566">
        <v>0</v>
      </c>
      <c r="H173" s="566">
        <v>0</v>
      </c>
      <c r="I173" s="566">
        <v>0</v>
      </c>
      <c r="J173" s="566">
        <v>0</v>
      </c>
      <c r="K173" s="568">
        <v>0</v>
      </c>
      <c r="L173" s="534">
        <f t="shared" si="5"/>
        <v>0</v>
      </c>
      <c r="M173" s="564">
        <v>0</v>
      </c>
    </row>
    <row r="174" spans="1:13" ht="15.75" hidden="1" thickBot="1">
      <c r="A174" s="612"/>
      <c r="B174" s="833"/>
      <c r="C174" s="833"/>
      <c r="D174" s="611"/>
      <c r="E174" s="472"/>
      <c r="F174" s="575">
        <v>0</v>
      </c>
      <c r="G174" s="566">
        <v>0</v>
      </c>
      <c r="H174" s="566">
        <v>0</v>
      </c>
      <c r="I174" s="566">
        <v>0</v>
      </c>
      <c r="J174" s="566">
        <v>0</v>
      </c>
      <c r="K174" s="568">
        <v>0</v>
      </c>
      <c r="L174" s="534">
        <f t="shared" si="5"/>
        <v>0</v>
      </c>
      <c r="M174" s="564">
        <v>0</v>
      </c>
    </row>
    <row r="175" spans="1:13" ht="15.75" hidden="1" thickBot="1">
      <c r="A175" s="612"/>
      <c r="B175" s="833"/>
      <c r="C175" s="833"/>
      <c r="D175" s="611"/>
      <c r="E175" s="472"/>
      <c r="F175" s="575">
        <v>0</v>
      </c>
      <c r="G175" s="566">
        <v>0</v>
      </c>
      <c r="H175" s="566">
        <v>0</v>
      </c>
      <c r="I175" s="566">
        <v>0</v>
      </c>
      <c r="J175" s="566">
        <v>0</v>
      </c>
      <c r="K175" s="568">
        <v>0</v>
      </c>
      <c r="L175" s="534">
        <f t="shared" si="5"/>
        <v>0</v>
      </c>
      <c r="M175" s="564">
        <v>0</v>
      </c>
    </row>
    <row r="176" spans="1:13" ht="15.75" hidden="1" thickBot="1">
      <c r="A176" s="612"/>
      <c r="B176" s="833"/>
      <c r="C176" s="833"/>
      <c r="D176" s="611"/>
      <c r="E176" s="472"/>
      <c r="F176" s="575">
        <v>0</v>
      </c>
      <c r="G176" s="566">
        <v>0</v>
      </c>
      <c r="H176" s="566">
        <v>0</v>
      </c>
      <c r="I176" s="566">
        <v>0</v>
      </c>
      <c r="J176" s="566">
        <v>0</v>
      </c>
      <c r="K176" s="568">
        <v>0</v>
      </c>
      <c r="L176" s="534">
        <f t="shared" ref="L176:L207" si="6">+F176+G176-H176-I176-J176+K176</f>
        <v>0</v>
      </c>
      <c r="M176" s="564">
        <v>0</v>
      </c>
    </row>
    <row r="177" spans="1:13" ht="15.75" hidden="1" thickBot="1">
      <c r="A177" s="612"/>
      <c r="B177" s="833"/>
      <c r="C177" s="833"/>
      <c r="D177" s="611"/>
      <c r="E177" s="472"/>
      <c r="F177" s="575">
        <v>0</v>
      </c>
      <c r="G177" s="566">
        <v>0</v>
      </c>
      <c r="H177" s="566">
        <v>0</v>
      </c>
      <c r="I177" s="566">
        <v>0</v>
      </c>
      <c r="J177" s="566">
        <v>0</v>
      </c>
      <c r="K177" s="568">
        <v>0</v>
      </c>
      <c r="L177" s="534">
        <f t="shared" si="6"/>
        <v>0</v>
      </c>
      <c r="M177" s="564">
        <v>0</v>
      </c>
    </row>
    <row r="178" spans="1:13" ht="15.75" hidden="1" thickBot="1">
      <c r="A178" s="612"/>
      <c r="B178" s="833"/>
      <c r="C178" s="833"/>
      <c r="D178" s="611"/>
      <c r="E178" s="472"/>
      <c r="F178" s="575">
        <v>0</v>
      </c>
      <c r="G178" s="566">
        <v>0</v>
      </c>
      <c r="H178" s="566">
        <v>0</v>
      </c>
      <c r="I178" s="566">
        <v>0</v>
      </c>
      <c r="J178" s="566">
        <v>0</v>
      </c>
      <c r="K178" s="568">
        <v>0</v>
      </c>
      <c r="L178" s="534">
        <f t="shared" si="6"/>
        <v>0</v>
      </c>
      <c r="M178" s="564">
        <v>0</v>
      </c>
    </row>
    <row r="179" spans="1:13" ht="15.75" hidden="1" thickBot="1">
      <c r="A179" s="612"/>
      <c r="B179" s="833"/>
      <c r="C179" s="833"/>
      <c r="D179" s="611"/>
      <c r="E179" s="472"/>
      <c r="F179" s="575">
        <v>0</v>
      </c>
      <c r="G179" s="566">
        <v>0</v>
      </c>
      <c r="H179" s="566">
        <v>0</v>
      </c>
      <c r="I179" s="566">
        <v>0</v>
      </c>
      <c r="J179" s="566">
        <v>0</v>
      </c>
      <c r="K179" s="568">
        <v>0</v>
      </c>
      <c r="L179" s="534">
        <f t="shared" si="6"/>
        <v>0</v>
      </c>
      <c r="M179" s="564">
        <v>0</v>
      </c>
    </row>
    <row r="180" spans="1:13" ht="15.75" hidden="1" thickBot="1">
      <c r="A180" s="612"/>
      <c r="B180" s="833"/>
      <c r="C180" s="833"/>
      <c r="D180" s="611"/>
      <c r="E180" s="472"/>
      <c r="F180" s="575">
        <v>0</v>
      </c>
      <c r="G180" s="566">
        <v>0</v>
      </c>
      <c r="H180" s="566">
        <v>0</v>
      </c>
      <c r="I180" s="566">
        <v>0</v>
      </c>
      <c r="J180" s="566">
        <v>0</v>
      </c>
      <c r="K180" s="568">
        <v>0</v>
      </c>
      <c r="L180" s="534">
        <f t="shared" si="6"/>
        <v>0</v>
      </c>
      <c r="M180" s="564">
        <v>0</v>
      </c>
    </row>
    <row r="181" spans="1:13" ht="15.75" hidden="1" thickBot="1">
      <c r="A181" s="612"/>
      <c r="B181" s="833"/>
      <c r="C181" s="833"/>
      <c r="D181" s="611"/>
      <c r="E181" s="472"/>
      <c r="F181" s="575">
        <v>0</v>
      </c>
      <c r="G181" s="566">
        <v>0</v>
      </c>
      <c r="H181" s="566">
        <v>0</v>
      </c>
      <c r="I181" s="566">
        <v>0</v>
      </c>
      <c r="J181" s="566">
        <v>0</v>
      </c>
      <c r="K181" s="568">
        <v>0</v>
      </c>
      <c r="L181" s="534">
        <f t="shared" si="6"/>
        <v>0</v>
      </c>
      <c r="M181" s="564">
        <v>0</v>
      </c>
    </row>
    <row r="182" spans="1:13" ht="15.75" hidden="1" thickBot="1">
      <c r="A182" s="612"/>
      <c r="B182" s="833"/>
      <c r="C182" s="833"/>
      <c r="D182" s="611"/>
      <c r="E182" s="472"/>
      <c r="F182" s="575">
        <v>0</v>
      </c>
      <c r="G182" s="566">
        <v>0</v>
      </c>
      <c r="H182" s="566">
        <v>0</v>
      </c>
      <c r="I182" s="566">
        <v>0</v>
      </c>
      <c r="J182" s="566">
        <v>0</v>
      </c>
      <c r="K182" s="568">
        <v>0</v>
      </c>
      <c r="L182" s="534">
        <f t="shared" si="6"/>
        <v>0</v>
      </c>
      <c r="M182" s="564">
        <v>0</v>
      </c>
    </row>
    <row r="183" spans="1:13" ht="15.75" hidden="1" thickBot="1">
      <c r="A183" s="612"/>
      <c r="B183" s="833"/>
      <c r="C183" s="833"/>
      <c r="D183" s="611"/>
      <c r="E183" s="472"/>
      <c r="F183" s="575">
        <v>0</v>
      </c>
      <c r="G183" s="566">
        <v>0</v>
      </c>
      <c r="H183" s="566">
        <v>0</v>
      </c>
      <c r="I183" s="566">
        <v>0</v>
      </c>
      <c r="J183" s="566">
        <v>0</v>
      </c>
      <c r="K183" s="568">
        <v>0</v>
      </c>
      <c r="L183" s="534">
        <f t="shared" si="6"/>
        <v>0</v>
      </c>
      <c r="M183" s="564">
        <v>0</v>
      </c>
    </row>
    <row r="184" spans="1:13" ht="15.75" hidden="1" thickBot="1">
      <c r="A184" s="612"/>
      <c r="B184" s="833"/>
      <c r="C184" s="833"/>
      <c r="D184" s="611"/>
      <c r="E184" s="472"/>
      <c r="F184" s="575">
        <v>0</v>
      </c>
      <c r="G184" s="566">
        <v>0</v>
      </c>
      <c r="H184" s="566">
        <v>0</v>
      </c>
      <c r="I184" s="566">
        <v>0</v>
      </c>
      <c r="J184" s="566">
        <v>0</v>
      </c>
      <c r="K184" s="568">
        <v>0</v>
      </c>
      <c r="L184" s="534">
        <f t="shared" si="6"/>
        <v>0</v>
      </c>
      <c r="M184" s="564">
        <v>0</v>
      </c>
    </row>
    <row r="185" spans="1:13" ht="15.75" hidden="1" thickBot="1">
      <c r="A185" s="612"/>
      <c r="B185" s="833"/>
      <c r="C185" s="833"/>
      <c r="D185" s="611"/>
      <c r="E185" s="472"/>
      <c r="F185" s="575">
        <v>0</v>
      </c>
      <c r="G185" s="566">
        <v>0</v>
      </c>
      <c r="H185" s="566">
        <v>0</v>
      </c>
      <c r="I185" s="566">
        <v>0</v>
      </c>
      <c r="J185" s="566">
        <v>0</v>
      </c>
      <c r="K185" s="568">
        <v>0</v>
      </c>
      <c r="L185" s="534">
        <f t="shared" si="6"/>
        <v>0</v>
      </c>
      <c r="M185" s="564">
        <v>0</v>
      </c>
    </row>
    <row r="186" spans="1:13" ht="15.75" hidden="1" thickBot="1">
      <c r="A186" s="612"/>
      <c r="B186" s="833"/>
      <c r="C186" s="833"/>
      <c r="D186" s="611"/>
      <c r="E186" s="472"/>
      <c r="F186" s="575">
        <v>0</v>
      </c>
      <c r="G186" s="566">
        <v>0</v>
      </c>
      <c r="H186" s="566">
        <v>0</v>
      </c>
      <c r="I186" s="566">
        <v>0</v>
      </c>
      <c r="J186" s="566">
        <v>0</v>
      </c>
      <c r="K186" s="568">
        <v>0</v>
      </c>
      <c r="L186" s="534">
        <f t="shared" si="6"/>
        <v>0</v>
      </c>
      <c r="M186" s="564">
        <v>0</v>
      </c>
    </row>
    <row r="187" spans="1:13" ht="15.75" hidden="1" thickBot="1">
      <c r="A187" s="612"/>
      <c r="B187" s="833"/>
      <c r="C187" s="833"/>
      <c r="D187" s="611"/>
      <c r="E187" s="472"/>
      <c r="F187" s="575">
        <v>0</v>
      </c>
      <c r="G187" s="566">
        <v>0</v>
      </c>
      <c r="H187" s="566">
        <v>0</v>
      </c>
      <c r="I187" s="566">
        <v>0</v>
      </c>
      <c r="J187" s="566">
        <v>0</v>
      </c>
      <c r="K187" s="568">
        <v>0</v>
      </c>
      <c r="L187" s="534">
        <f t="shared" si="6"/>
        <v>0</v>
      </c>
      <c r="M187" s="564">
        <v>0</v>
      </c>
    </row>
    <row r="188" spans="1:13" ht="15.75" hidden="1" thickBot="1">
      <c r="A188" s="612"/>
      <c r="B188" s="833"/>
      <c r="C188" s="833"/>
      <c r="D188" s="611"/>
      <c r="E188" s="472"/>
      <c r="F188" s="575">
        <v>0</v>
      </c>
      <c r="G188" s="566">
        <v>0</v>
      </c>
      <c r="H188" s="566">
        <v>0</v>
      </c>
      <c r="I188" s="566">
        <v>0</v>
      </c>
      <c r="J188" s="566">
        <v>0</v>
      </c>
      <c r="K188" s="568">
        <v>0</v>
      </c>
      <c r="L188" s="534">
        <f t="shared" si="6"/>
        <v>0</v>
      </c>
      <c r="M188" s="564">
        <v>0</v>
      </c>
    </row>
    <row r="189" spans="1:13" ht="15.75" hidden="1" thickBot="1">
      <c r="A189" s="612"/>
      <c r="B189" s="833"/>
      <c r="C189" s="833"/>
      <c r="D189" s="611"/>
      <c r="E189" s="472"/>
      <c r="F189" s="575">
        <v>0</v>
      </c>
      <c r="G189" s="566">
        <v>0</v>
      </c>
      <c r="H189" s="566">
        <v>0</v>
      </c>
      <c r="I189" s="566">
        <v>0</v>
      </c>
      <c r="J189" s="566">
        <v>0</v>
      </c>
      <c r="K189" s="568">
        <v>0</v>
      </c>
      <c r="L189" s="534">
        <f t="shared" si="6"/>
        <v>0</v>
      </c>
      <c r="M189" s="564">
        <v>0</v>
      </c>
    </row>
    <row r="190" spans="1:13" ht="15.75" hidden="1" thickBot="1">
      <c r="A190" s="612"/>
      <c r="B190" s="833"/>
      <c r="C190" s="833"/>
      <c r="D190" s="611"/>
      <c r="E190" s="472"/>
      <c r="F190" s="575">
        <v>0</v>
      </c>
      <c r="G190" s="566">
        <v>0</v>
      </c>
      <c r="H190" s="566">
        <v>0</v>
      </c>
      <c r="I190" s="566">
        <v>0</v>
      </c>
      <c r="J190" s="566">
        <v>0</v>
      </c>
      <c r="K190" s="568">
        <v>0</v>
      </c>
      <c r="L190" s="534">
        <f t="shared" si="6"/>
        <v>0</v>
      </c>
      <c r="M190" s="564">
        <v>0</v>
      </c>
    </row>
    <row r="191" spans="1:13" ht="15.75" hidden="1" thickBot="1">
      <c r="A191" s="612"/>
      <c r="B191" s="833"/>
      <c r="C191" s="833"/>
      <c r="D191" s="611"/>
      <c r="E191" s="472"/>
      <c r="F191" s="575">
        <v>0</v>
      </c>
      <c r="G191" s="566">
        <v>0</v>
      </c>
      <c r="H191" s="566">
        <v>0</v>
      </c>
      <c r="I191" s="566">
        <v>0</v>
      </c>
      <c r="J191" s="566">
        <v>0</v>
      </c>
      <c r="K191" s="568">
        <v>0</v>
      </c>
      <c r="L191" s="534">
        <f t="shared" si="6"/>
        <v>0</v>
      </c>
      <c r="M191" s="564">
        <v>0</v>
      </c>
    </row>
    <row r="192" spans="1:13" ht="15.75" hidden="1" thickBot="1">
      <c r="A192" s="612"/>
      <c r="B192" s="833"/>
      <c r="C192" s="833"/>
      <c r="D192" s="611"/>
      <c r="E192" s="472"/>
      <c r="F192" s="575">
        <v>0</v>
      </c>
      <c r="G192" s="566">
        <v>0</v>
      </c>
      <c r="H192" s="566">
        <v>0</v>
      </c>
      <c r="I192" s="566">
        <v>0</v>
      </c>
      <c r="J192" s="566">
        <v>0</v>
      </c>
      <c r="K192" s="568">
        <v>0</v>
      </c>
      <c r="L192" s="534">
        <f t="shared" si="6"/>
        <v>0</v>
      </c>
      <c r="M192" s="564">
        <v>0</v>
      </c>
    </row>
    <row r="193" spans="1:13" ht="15.75" hidden="1" thickBot="1">
      <c r="A193" s="612"/>
      <c r="B193" s="833"/>
      <c r="C193" s="833"/>
      <c r="D193" s="611"/>
      <c r="E193" s="472"/>
      <c r="F193" s="575">
        <v>0</v>
      </c>
      <c r="G193" s="566">
        <v>0</v>
      </c>
      <c r="H193" s="566">
        <v>0</v>
      </c>
      <c r="I193" s="566">
        <v>0</v>
      </c>
      <c r="J193" s="566">
        <v>0</v>
      </c>
      <c r="K193" s="568">
        <v>0</v>
      </c>
      <c r="L193" s="534">
        <f t="shared" si="6"/>
        <v>0</v>
      </c>
      <c r="M193" s="564">
        <v>0</v>
      </c>
    </row>
    <row r="194" spans="1:13" ht="15.75" hidden="1" thickBot="1">
      <c r="A194" s="612"/>
      <c r="B194" s="833"/>
      <c r="C194" s="833"/>
      <c r="D194" s="611"/>
      <c r="E194" s="472"/>
      <c r="F194" s="575">
        <v>0</v>
      </c>
      <c r="G194" s="566">
        <v>0</v>
      </c>
      <c r="H194" s="566">
        <v>0</v>
      </c>
      <c r="I194" s="566">
        <v>0</v>
      </c>
      <c r="J194" s="566">
        <v>0</v>
      </c>
      <c r="K194" s="568">
        <v>0</v>
      </c>
      <c r="L194" s="534">
        <f t="shared" si="6"/>
        <v>0</v>
      </c>
      <c r="M194" s="564">
        <v>0</v>
      </c>
    </row>
    <row r="195" spans="1:13" ht="15.75" hidden="1" thickBot="1">
      <c r="A195" s="612"/>
      <c r="B195" s="833"/>
      <c r="C195" s="833"/>
      <c r="D195" s="611"/>
      <c r="E195" s="472"/>
      <c r="F195" s="575">
        <v>0</v>
      </c>
      <c r="G195" s="566">
        <v>0</v>
      </c>
      <c r="H195" s="566">
        <v>0</v>
      </c>
      <c r="I195" s="566">
        <v>0</v>
      </c>
      <c r="J195" s="566">
        <v>0</v>
      </c>
      <c r="K195" s="568">
        <v>0</v>
      </c>
      <c r="L195" s="534">
        <f t="shared" si="6"/>
        <v>0</v>
      </c>
      <c r="M195" s="564">
        <v>0</v>
      </c>
    </row>
    <row r="196" spans="1:13" ht="15.75" hidden="1" thickBot="1">
      <c r="A196" s="612"/>
      <c r="B196" s="833"/>
      <c r="C196" s="833"/>
      <c r="D196" s="611"/>
      <c r="E196" s="472"/>
      <c r="F196" s="575">
        <v>0</v>
      </c>
      <c r="G196" s="566">
        <v>0</v>
      </c>
      <c r="H196" s="566">
        <v>0</v>
      </c>
      <c r="I196" s="566">
        <v>0</v>
      </c>
      <c r="J196" s="566">
        <v>0</v>
      </c>
      <c r="K196" s="568">
        <v>0</v>
      </c>
      <c r="L196" s="534">
        <f t="shared" si="6"/>
        <v>0</v>
      </c>
      <c r="M196" s="564">
        <v>0</v>
      </c>
    </row>
    <row r="197" spans="1:13" ht="15.75" hidden="1" thickBot="1">
      <c r="A197" s="612"/>
      <c r="B197" s="833"/>
      <c r="C197" s="833"/>
      <c r="D197" s="611"/>
      <c r="E197" s="472"/>
      <c r="F197" s="575">
        <v>0</v>
      </c>
      <c r="G197" s="566">
        <v>0</v>
      </c>
      <c r="H197" s="566">
        <v>0</v>
      </c>
      <c r="I197" s="566">
        <v>0</v>
      </c>
      <c r="J197" s="566">
        <v>0</v>
      </c>
      <c r="K197" s="568">
        <v>0</v>
      </c>
      <c r="L197" s="534">
        <f t="shared" si="6"/>
        <v>0</v>
      </c>
      <c r="M197" s="564">
        <v>0</v>
      </c>
    </row>
    <row r="198" spans="1:13" ht="15.75" hidden="1" thickBot="1">
      <c r="A198" s="612"/>
      <c r="B198" s="833"/>
      <c r="C198" s="833"/>
      <c r="D198" s="611"/>
      <c r="E198" s="472"/>
      <c r="F198" s="575">
        <v>0</v>
      </c>
      <c r="G198" s="566">
        <v>0</v>
      </c>
      <c r="H198" s="566">
        <v>0</v>
      </c>
      <c r="I198" s="566">
        <v>0</v>
      </c>
      <c r="J198" s="566">
        <v>0</v>
      </c>
      <c r="K198" s="568">
        <v>0</v>
      </c>
      <c r="L198" s="534">
        <f t="shared" si="6"/>
        <v>0</v>
      </c>
      <c r="M198" s="564">
        <v>0</v>
      </c>
    </row>
    <row r="199" spans="1:13" ht="15.75" hidden="1" thickBot="1">
      <c r="A199" s="612"/>
      <c r="B199" s="833"/>
      <c r="C199" s="833"/>
      <c r="D199" s="611"/>
      <c r="E199" s="472"/>
      <c r="F199" s="575">
        <v>0</v>
      </c>
      <c r="G199" s="566">
        <v>0</v>
      </c>
      <c r="H199" s="566">
        <v>0</v>
      </c>
      <c r="I199" s="566">
        <v>0</v>
      </c>
      <c r="J199" s="566">
        <v>0</v>
      </c>
      <c r="K199" s="568">
        <v>0</v>
      </c>
      <c r="L199" s="534">
        <f t="shared" si="6"/>
        <v>0</v>
      </c>
      <c r="M199" s="564">
        <v>0</v>
      </c>
    </row>
    <row r="200" spans="1:13" ht="15.75" hidden="1" thickBot="1">
      <c r="A200" s="612"/>
      <c r="B200" s="833"/>
      <c r="C200" s="833"/>
      <c r="D200" s="611"/>
      <c r="E200" s="472"/>
      <c r="F200" s="575">
        <v>0</v>
      </c>
      <c r="G200" s="566">
        <v>0</v>
      </c>
      <c r="H200" s="566">
        <v>0</v>
      </c>
      <c r="I200" s="566">
        <v>0</v>
      </c>
      <c r="J200" s="566">
        <v>0</v>
      </c>
      <c r="K200" s="568">
        <v>0</v>
      </c>
      <c r="L200" s="534">
        <f t="shared" si="6"/>
        <v>0</v>
      </c>
      <c r="M200" s="564">
        <v>0</v>
      </c>
    </row>
    <row r="201" spans="1:13" ht="15.75" hidden="1" thickBot="1">
      <c r="A201" s="612"/>
      <c r="B201" s="833"/>
      <c r="C201" s="833"/>
      <c r="D201" s="611"/>
      <c r="E201" s="472"/>
      <c r="F201" s="575">
        <v>0</v>
      </c>
      <c r="G201" s="566">
        <v>0</v>
      </c>
      <c r="H201" s="566">
        <v>0</v>
      </c>
      <c r="I201" s="566">
        <v>0</v>
      </c>
      <c r="J201" s="566">
        <v>0</v>
      </c>
      <c r="K201" s="568">
        <v>0</v>
      </c>
      <c r="L201" s="534">
        <f t="shared" si="6"/>
        <v>0</v>
      </c>
      <c r="M201" s="564">
        <v>0</v>
      </c>
    </row>
    <row r="202" spans="1:13" ht="15.75" hidden="1" thickBot="1">
      <c r="A202" s="612"/>
      <c r="B202" s="833"/>
      <c r="C202" s="833"/>
      <c r="D202" s="611"/>
      <c r="E202" s="472"/>
      <c r="F202" s="575">
        <v>0</v>
      </c>
      <c r="G202" s="566">
        <v>0</v>
      </c>
      <c r="H202" s="566">
        <v>0</v>
      </c>
      <c r="I202" s="566">
        <v>0</v>
      </c>
      <c r="J202" s="566">
        <v>0</v>
      </c>
      <c r="K202" s="568">
        <v>0</v>
      </c>
      <c r="L202" s="534">
        <f t="shared" si="6"/>
        <v>0</v>
      </c>
      <c r="M202" s="564">
        <v>0</v>
      </c>
    </row>
    <row r="203" spans="1:13" ht="15.75" hidden="1" thickBot="1">
      <c r="A203" s="612"/>
      <c r="B203" s="833"/>
      <c r="C203" s="833"/>
      <c r="D203" s="611"/>
      <c r="E203" s="472"/>
      <c r="F203" s="575">
        <v>0</v>
      </c>
      <c r="G203" s="566">
        <v>0</v>
      </c>
      <c r="H203" s="566">
        <v>0</v>
      </c>
      <c r="I203" s="566">
        <v>0</v>
      </c>
      <c r="J203" s="566">
        <v>0</v>
      </c>
      <c r="K203" s="568">
        <v>0</v>
      </c>
      <c r="L203" s="534">
        <f t="shared" si="6"/>
        <v>0</v>
      </c>
      <c r="M203" s="564">
        <v>0</v>
      </c>
    </row>
    <row r="204" spans="1:13" ht="15.75" hidden="1" thickBot="1">
      <c r="A204" s="612"/>
      <c r="B204" s="833"/>
      <c r="C204" s="833"/>
      <c r="D204" s="611"/>
      <c r="E204" s="472"/>
      <c r="F204" s="575">
        <v>0</v>
      </c>
      <c r="G204" s="566">
        <v>0</v>
      </c>
      <c r="H204" s="566">
        <v>0</v>
      </c>
      <c r="I204" s="566">
        <v>0</v>
      </c>
      <c r="J204" s="566">
        <v>0</v>
      </c>
      <c r="K204" s="568">
        <v>0</v>
      </c>
      <c r="L204" s="534">
        <f t="shared" si="6"/>
        <v>0</v>
      </c>
      <c r="M204" s="564">
        <v>0</v>
      </c>
    </row>
    <row r="205" spans="1:13" ht="15.75" hidden="1" thickBot="1">
      <c r="A205" s="612"/>
      <c r="B205" s="833"/>
      <c r="C205" s="833"/>
      <c r="D205" s="611"/>
      <c r="E205" s="472"/>
      <c r="F205" s="575">
        <v>0</v>
      </c>
      <c r="G205" s="566">
        <v>0</v>
      </c>
      <c r="H205" s="566">
        <v>0</v>
      </c>
      <c r="I205" s="566">
        <v>0</v>
      </c>
      <c r="J205" s="566">
        <v>0</v>
      </c>
      <c r="K205" s="568">
        <v>0</v>
      </c>
      <c r="L205" s="534">
        <f t="shared" si="6"/>
        <v>0</v>
      </c>
      <c r="M205" s="564">
        <v>0</v>
      </c>
    </row>
    <row r="206" spans="1:13" ht="15.75" hidden="1" thickBot="1">
      <c r="A206" s="612"/>
      <c r="B206" s="833"/>
      <c r="C206" s="833"/>
      <c r="D206" s="611"/>
      <c r="E206" s="472"/>
      <c r="F206" s="575">
        <v>0</v>
      </c>
      <c r="G206" s="566">
        <v>0</v>
      </c>
      <c r="H206" s="566">
        <v>0</v>
      </c>
      <c r="I206" s="566">
        <v>0</v>
      </c>
      <c r="J206" s="566">
        <v>0</v>
      </c>
      <c r="K206" s="568">
        <v>0</v>
      </c>
      <c r="L206" s="534">
        <f t="shared" si="6"/>
        <v>0</v>
      </c>
      <c r="M206" s="564">
        <v>0</v>
      </c>
    </row>
    <row r="207" spans="1:13" ht="15.75" hidden="1" thickBot="1">
      <c r="A207" s="612"/>
      <c r="B207" s="833"/>
      <c r="C207" s="833"/>
      <c r="D207" s="611"/>
      <c r="E207" s="472"/>
      <c r="F207" s="575">
        <v>0</v>
      </c>
      <c r="G207" s="566">
        <v>0</v>
      </c>
      <c r="H207" s="566">
        <v>0</v>
      </c>
      <c r="I207" s="566">
        <v>0</v>
      </c>
      <c r="J207" s="566">
        <v>0</v>
      </c>
      <c r="K207" s="568">
        <v>0</v>
      </c>
      <c r="L207" s="534">
        <f t="shared" si="6"/>
        <v>0</v>
      </c>
      <c r="M207" s="564">
        <v>0</v>
      </c>
    </row>
    <row r="208" spans="1:13" ht="15.75" hidden="1" thickBot="1">
      <c r="A208" s="612"/>
      <c r="B208" s="833"/>
      <c r="C208" s="833"/>
      <c r="D208" s="611"/>
      <c r="E208" s="472"/>
      <c r="F208" s="575">
        <v>0</v>
      </c>
      <c r="G208" s="566">
        <v>0</v>
      </c>
      <c r="H208" s="566">
        <v>0</v>
      </c>
      <c r="I208" s="566">
        <v>0</v>
      </c>
      <c r="J208" s="566">
        <v>0</v>
      </c>
      <c r="K208" s="568">
        <v>0</v>
      </c>
      <c r="L208" s="534">
        <f>+F208+G208-H208-I208-J208+K208</f>
        <v>0</v>
      </c>
      <c r="M208" s="564">
        <v>0</v>
      </c>
    </row>
    <row r="209" spans="1:13" ht="15.75" hidden="1" thickBot="1">
      <c r="A209" s="612"/>
      <c r="B209" s="833"/>
      <c r="C209" s="833"/>
      <c r="D209" s="611"/>
      <c r="E209" s="472"/>
      <c r="F209" s="575">
        <v>0</v>
      </c>
      <c r="G209" s="566">
        <v>0</v>
      </c>
      <c r="H209" s="566">
        <v>0</v>
      </c>
      <c r="I209" s="566">
        <v>0</v>
      </c>
      <c r="J209" s="566">
        <v>0</v>
      </c>
      <c r="K209" s="568">
        <v>0</v>
      </c>
      <c r="L209" s="534">
        <f>+F209+G209-H209-I209-J209+K209</f>
        <v>0</v>
      </c>
      <c r="M209" s="564">
        <v>0</v>
      </c>
    </row>
    <row r="210" spans="1:13" ht="15.75" hidden="1" thickBot="1">
      <c r="A210" s="612"/>
      <c r="B210" s="833"/>
      <c r="C210" s="833"/>
      <c r="D210" s="611"/>
      <c r="E210" s="472"/>
      <c r="F210" s="575">
        <v>0</v>
      </c>
      <c r="G210" s="566">
        <v>0</v>
      </c>
      <c r="H210" s="566">
        <v>0</v>
      </c>
      <c r="I210" s="566">
        <v>0</v>
      </c>
      <c r="J210" s="566">
        <v>0</v>
      </c>
      <c r="K210" s="568">
        <v>0</v>
      </c>
      <c r="L210" s="534">
        <f>+F210+G210-H210-I210-J210+K210</f>
        <v>0</v>
      </c>
      <c r="M210" s="564">
        <v>0</v>
      </c>
    </row>
    <row r="211" spans="1:13" ht="15.75" hidden="1" thickBot="1">
      <c r="A211" s="610"/>
      <c r="B211" s="834"/>
      <c r="C211" s="834"/>
      <c r="D211" s="609"/>
      <c r="E211" s="472"/>
      <c r="F211" s="575">
        <v>0</v>
      </c>
      <c r="G211" s="566">
        <v>0</v>
      </c>
      <c r="H211" s="566">
        <v>0</v>
      </c>
      <c r="I211" s="566">
        <v>0</v>
      </c>
      <c r="J211" s="566">
        <v>0</v>
      </c>
      <c r="K211" s="568">
        <v>0</v>
      </c>
      <c r="L211" s="534">
        <f>+F211+G211-H211-I211-J211+K211</f>
        <v>0</v>
      </c>
      <c r="M211" s="564">
        <v>0</v>
      </c>
    </row>
    <row r="212" spans="1:13" ht="16.5" thickTop="1" thickBot="1">
      <c r="A212" s="842" t="s">
        <v>588</v>
      </c>
      <c r="B212" s="843"/>
      <c r="C212" s="843"/>
      <c r="D212" s="843"/>
      <c r="E212" s="844"/>
      <c r="F212" s="563">
        <f t="shared" ref="F212:M212" si="7">SUM(F112:F211)</f>
        <v>0</v>
      </c>
      <c r="G212" s="562">
        <f t="shared" si="7"/>
        <v>0</v>
      </c>
      <c r="H212" s="562">
        <f t="shared" si="7"/>
        <v>0</v>
      </c>
      <c r="I212" s="562">
        <f t="shared" si="7"/>
        <v>0</v>
      </c>
      <c r="J212" s="562">
        <f t="shared" si="7"/>
        <v>0</v>
      </c>
      <c r="K212" s="561">
        <f t="shared" si="7"/>
        <v>0</v>
      </c>
      <c r="L212" s="560">
        <f t="shared" si="7"/>
        <v>0</v>
      </c>
      <c r="M212" s="560">
        <f t="shared" si="7"/>
        <v>0</v>
      </c>
    </row>
    <row r="213" spans="1:13" ht="16.5" thickTop="1" thickBot="1">
      <c r="A213" s="849" t="s">
        <v>587</v>
      </c>
      <c r="B213" s="850"/>
      <c r="C213" s="850"/>
      <c r="D213" s="850"/>
      <c r="E213" s="851"/>
      <c r="F213" s="573"/>
      <c r="G213" s="572"/>
      <c r="H213" s="572"/>
      <c r="I213" s="572"/>
      <c r="J213" s="572"/>
      <c r="K213" s="571"/>
      <c r="L213" s="570"/>
      <c r="M213" s="569"/>
    </row>
    <row r="214" spans="1:13" ht="15.75" thickTop="1">
      <c r="A214" s="612"/>
      <c r="B214" s="833"/>
      <c r="C214" s="833"/>
      <c r="D214" s="611"/>
      <c r="E214" s="472"/>
      <c r="F214" s="575">
        <v>0</v>
      </c>
      <c r="G214" s="566">
        <v>0</v>
      </c>
      <c r="H214" s="566">
        <v>0</v>
      </c>
      <c r="I214" s="566">
        <v>0</v>
      </c>
      <c r="J214" s="566">
        <v>0</v>
      </c>
      <c r="K214" s="568">
        <v>0</v>
      </c>
      <c r="L214" s="534">
        <f t="shared" ref="L214:L245" si="8">+F214+G214-H214-I214-J214+K214</f>
        <v>0</v>
      </c>
      <c r="M214" s="564">
        <v>0</v>
      </c>
    </row>
    <row r="215" spans="1:13">
      <c r="A215" s="612"/>
      <c r="B215" s="833"/>
      <c r="C215" s="833"/>
      <c r="D215" s="611"/>
      <c r="E215" s="472"/>
      <c r="F215" s="575">
        <v>0</v>
      </c>
      <c r="G215" s="566">
        <v>0</v>
      </c>
      <c r="H215" s="566">
        <v>0</v>
      </c>
      <c r="I215" s="566">
        <v>0</v>
      </c>
      <c r="J215" s="566">
        <v>0</v>
      </c>
      <c r="K215" s="568">
        <v>0</v>
      </c>
      <c r="L215" s="534">
        <f t="shared" si="8"/>
        <v>0</v>
      </c>
      <c r="M215" s="564">
        <v>0</v>
      </c>
    </row>
    <row r="216" spans="1:13">
      <c r="A216" s="612"/>
      <c r="B216" s="833"/>
      <c r="C216" s="833"/>
      <c r="D216" s="611"/>
      <c r="E216" s="472"/>
      <c r="F216" s="575">
        <v>0</v>
      </c>
      <c r="G216" s="566">
        <v>0</v>
      </c>
      <c r="H216" s="566">
        <v>0</v>
      </c>
      <c r="I216" s="566">
        <v>0</v>
      </c>
      <c r="J216" s="566">
        <v>0</v>
      </c>
      <c r="K216" s="568">
        <v>0</v>
      </c>
      <c r="L216" s="534">
        <f t="shared" si="8"/>
        <v>0</v>
      </c>
      <c r="M216" s="564">
        <v>0</v>
      </c>
    </row>
    <row r="217" spans="1:13">
      <c r="A217" s="612"/>
      <c r="B217" s="833"/>
      <c r="C217" s="833"/>
      <c r="D217" s="611"/>
      <c r="E217" s="472"/>
      <c r="F217" s="575">
        <v>0</v>
      </c>
      <c r="G217" s="566">
        <v>0</v>
      </c>
      <c r="H217" s="566">
        <v>0</v>
      </c>
      <c r="I217" s="566">
        <v>0</v>
      </c>
      <c r="J217" s="566">
        <v>0</v>
      </c>
      <c r="K217" s="568">
        <v>0</v>
      </c>
      <c r="L217" s="534">
        <f t="shared" si="8"/>
        <v>0</v>
      </c>
      <c r="M217" s="564">
        <v>0</v>
      </c>
    </row>
    <row r="218" spans="1:13">
      <c r="A218" s="612"/>
      <c r="B218" s="833"/>
      <c r="C218" s="833"/>
      <c r="D218" s="611"/>
      <c r="E218" s="472"/>
      <c r="F218" s="575">
        <v>0</v>
      </c>
      <c r="G218" s="566">
        <v>0</v>
      </c>
      <c r="H218" s="566">
        <v>0</v>
      </c>
      <c r="I218" s="566">
        <v>0</v>
      </c>
      <c r="J218" s="566">
        <v>0</v>
      </c>
      <c r="K218" s="568">
        <v>0</v>
      </c>
      <c r="L218" s="534">
        <f t="shared" si="8"/>
        <v>0</v>
      </c>
      <c r="M218" s="564">
        <v>0</v>
      </c>
    </row>
    <row r="219" spans="1:13">
      <c r="A219" s="612"/>
      <c r="B219" s="833"/>
      <c r="C219" s="833"/>
      <c r="D219" s="611"/>
      <c r="E219" s="472"/>
      <c r="F219" s="575">
        <v>0</v>
      </c>
      <c r="G219" s="566">
        <v>0</v>
      </c>
      <c r="H219" s="566">
        <v>0</v>
      </c>
      <c r="I219" s="566">
        <v>0</v>
      </c>
      <c r="J219" s="566">
        <v>0</v>
      </c>
      <c r="K219" s="568">
        <v>0</v>
      </c>
      <c r="L219" s="534">
        <f t="shared" si="8"/>
        <v>0</v>
      </c>
      <c r="M219" s="564">
        <v>0</v>
      </c>
    </row>
    <row r="220" spans="1:13">
      <c r="A220" s="612"/>
      <c r="B220" s="833"/>
      <c r="C220" s="833"/>
      <c r="D220" s="611"/>
      <c r="E220" s="472"/>
      <c r="F220" s="575">
        <v>0</v>
      </c>
      <c r="G220" s="566">
        <v>0</v>
      </c>
      <c r="H220" s="566">
        <v>0</v>
      </c>
      <c r="I220" s="566">
        <v>0</v>
      </c>
      <c r="J220" s="566">
        <v>0</v>
      </c>
      <c r="K220" s="568">
        <v>0</v>
      </c>
      <c r="L220" s="534">
        <f t="shared" si="8"/>
        <v>0</v>
      </c>
      <c r="M220" s="564">
        <v>0</v>
      </c>
    </row>
    <row r="221" spans="1:13">
      <c r="A221" s="612"/>
      <c r="B221" s="833"/>
      <c r="C221" s="833"/>
      <c r="D221" s="611"/>
      <c r="E221" s="472"/>
      <c r="F221" s="575">
        <v>0</v>
      </c>
      <c r="G221" s="566">
        <v>0</v>
      </c>
      <c r="H221" s="566">
        <v>0</v>
      </c>
      <c r="I221" s="566">
        <v>0</v>
      </c>
      <c r="J221" s="566">
        <v>0</v>
      </c>
      <c r="K221" s="568">
        <v>0</v>
      </c>
      <c r="L221" s="534">
        <f t="shared" si="8"/>
        <v>0</v>
      </c>
      <c r="M221" s="564">
        <v>0</v>
      </c>
    </row>
    <row r="222" spans="1:13">
      <c r="A222" s="612"/>
      <c r="B222" s="833"/>
      <c r="C222" s="833"/>
      <c r="D222" s="611"/>
      <c r="E222" s="472"/>
      <c r="F222" s="575">
        <v>0</v>
      </c>
      <c r="G222" s="566">
        <v>0</v>
      </c>
      <c r="H222" s="566">
        <v>0</v>
      </c>
      <c r="I222" s="566">
        <v>0</v>
      </c>
      <c r="J222" s="566">
        <v>0</v>
      </c>
      <c r="K222" s="568">
        <v>0</v>
      </c>
      <c r="L222" s="534">
        <f t="shared" si="8"/>
        <v>0</v>
      </c>
      <c r="M222" s="564">
        <v>0</v>
      </c>
    </row>
    <row r="223" spans="1:13">
      <c r="A223" s="612"/>
      <c r="B223" s="833"/>
      <c r="C223" s="833"/>
      <c r="D223" s="611"/>
      <c r="E223" s="472"/>
      <c r="F223" s="575">
        <v>0</v>
      </c>
      <c r="G223" s="566">
        <v>0</v>
      </c>
      <c r="H223" s="566">
        <v>0</v>
      </c>
      <c r="I223" s="566">
        <v>0</v>
      </c>
      <c r="J223" s="566">
        <v>0</v>
      </c>
      <c r="K223" s="568">
        <v>0</v>
      </c>
      <c r="L223" s="534">
        <f t="shared" si="8"/>
        <v>0</v>
      </c>
      <c r="M223" s="564">
        <v>0</v>
      </c>
    </row>
    <row r="224" spans="1:13">
      <c r="A224" s="612"/>
      <c r="B224" s="833"/>
      <c r="C224" s="833"/>
      <c r="D224" s="611"/>
      <c r="E224" s="472"/>
      <c r="F224" s="575">
        <v>0</v>
      </c>
      <c r="G224" s="566">
        <v>0</v>
      </c>
      <c r="H224" s="566">
        <v>0</v>
      </c>
      <c r="I224" s="566">
        <v>0</v>
      </c>
      <c r="J224" s="566">
        <v>0</v>
      </c>
      <c r="K224" s="568">
        <v>0</v>
      </c>
      <c r="L224" s="534">
        <f t="shared" si="8"/>
        <v>0</v>
      </c>
      <c r="M224" s="564">
        <v>0</v>
      </c>
    </row>
    <row r="225" spans="1:13">
      <c r="A225" s="612"/>
      <c r="B225" s="833"/>
      <c r="C225" s="833"/>
      <c r="D225" s="611"/>
      <c r="E225" s="472"/>
      <c r="F225" s="575">
        <v>0</v>
      </c>
      <c r="G225" s="566">
        <v>0</v>
      </c>
      <c r="H225" s="566">
        <v>0</v>
      </c>
      <c r="I225" s="566">
        <v>0</v>
      </c>
      <c r="J225" s="566">
        <v>0</v>
      </c>
      <c r="K225" s="568">
        <v>0</v>
      </c>
      <c r="L225" s="534">
        <f t="shared" si="8"/>
        <v>0</v>
      </c>
      <c r="M225" s="564">
        <v>0</v>
      </c>
    </row>
    <row r="226" spans="1:13">
      <c r="A226" s="612"/>
      <c r="B226" s="833"/>
      <c r="C226" s="833"/>
      <c r="D226" s="611"/>
      <c r="E226" s="472"/>
      <c r="F226" s="575">
        <v>0</v>
      </c>
      <c r="G226" s="566">
        <v>0</v>
      </c>
      <c r="H226" s="566">
        <v>0</v>
      </c>
      <c r="I226" s="566">
        <v>0</v>
      </c>
      <c r="J226" s="566">
        <v>0</v>
      </c>
      <c r="K226" s="568">
        <v>0</v>
      </c>
      <c r="L226" s="534">
        <f t="shared" si="8"/>
        <v>0</v>
      </c>
      <c r="M226" s="564">
        <v>0</v>
      </c>
    </row>
    <row r="227" spans="1:13">
      <c r="A227" s="612"/>
      <c r="B227" s="833"/>
      <c r="C227" s="833"/>
      <c r="D227" s="611"/>
      <c r="E227" s="472"/>
      <c r="F227" s="575">
        <v>0</v>
      </c>
      <c r="G227" s="566">
        <v>0</v>
      </c>
      <c r="H227" s="566">
        <v>0</v>
      </c>
      <c r="I227" s="566">
        <v>0</v>
      </c>
      <c r="J227" s="566">
        <v>0</v>
      </c>
      <c r="K227" s="568">
        <v>0</v>
      </c>
      <c r="L227" s="534">
        <f t="shared" si="8"/>
        <v>0</v>
      </c>
      <c r="M227" s="564">
        <v>0</v>
      </c>
    </row>
    <row r="228" spans="1:13">
      <c r="A228" s="612"/>
      <c r="B228" s="833"/>
      <c r="C228" s="833"/>
      <c r="D228" s="611"/>
      <c r="E228" s="472"/>
      <c r="F228" s="575">
        <v>0</v>
      </c>
      <c r="G228" s="566">
        <v>0</v>
      </c>
      <c r="H228" s="566">
        <v>0</v>
      </c>
      <c r="I228" s="566">
        <v>0</v>
      </c>
      <c r="J228" s="566">
        <v>0</v>
      </c>
      <c r="K228" s="568">
        <v>0</v>
      </c>
      <c r="L228" s="534">
        <f t="shared" si="8"/>
        <v>0</v>
      </c>
      <c r="M228" s="564">
        <v>0</v>
      </c>
    </row>
    <row r="229" spans="1:13">
      <c r="A229" s="612"/>
      <c r="B229" s="833"/>
      <c r="C229" s="833"/>
      <c r="D229" s="611"/>
      <c r="E229" s="472"/>
      <c r="F229" s="575">
        <v>0</v>
      </c>
      <c r="G229" s="566">
        <v>0</v>
      </c>
      <c r="H229" s="566">
        <v>0</v>
      </c>
      <c r="I229" s="566">
        <v>0</v>
      </c>
      <c r="J229" s="566">
        <v>0</v>
      </c>
      <c r="K229" s="568">
        <v>0</v>
      </c>
      <c r="L229" s="534">
        <f t="shared" si="8"/>
        <v>0</v>
      </c>
      <c r="M229" s="564">
        <v>0</v>
      </c>
    </row>
    <row r="230" spans="1:13">
      <c r="A230" s="612"/>
      <c r="B230" s="833"/>
      <c r="C230" s="833"/>
      <c r="D230" s="611"/>
      <c r="E230" s="472"/>
      <c r="F230" s="575">
        <v>0</v>
      </c>
      <c r="G230" s="566">
        <v>0</v>
      </c>
      <c r="H230" s="566">
        <v>0</v>
      </c>
      <c r="I230" s="566">
        <v>0</v>
      </c>
      <c r="J230" s="566">
        <v>0</v>
      </c>
      <c r="K230" s="568">
        <v>0</v>
      </c>
      <c r="L230" s="534">
        <f t="shared" si="8"/>
        <v>0</v>
      </c>
      <c r="M230" s="564">
        <v>0</v>
      </c>
    </row>
    <row r="231" spans="1:13">
      <c r="A231" s="612"/>
      <c r="B231" s="833"/>
      <c r="C231" s="833"/>
      <c r="D231" s="611"/>
      <c r="E231" s="472"/>
      <c r="F231" s="575">
        <v>0</v>
      </c>
      <c r="G231" s="566">
        <v>0</v>
      </c>
      <c r="H231" s="566">
        <v>0</v>
      </c>
      <c r="I231" s="566">
        <v>0</v>
      </c>
      <c r="J231" s="566">
        <v>0</v>
      </c>
      <c r="K231" s="568">
        <v>0</v>
      </c>
      <c r="L231" s="534">
        <f t="shared" si="8"/>
        <v>0</v>
      </c>
      <c r="M231" s="564">
        <v>0</v>
      </c>
    </row>
    <row r="232" spans="1:13">
      <c r="A232" s="612"/>
      <c r="B232" s="833"/>
      <c r="C232" s="833"/>
      <c r="D232" s="611"/>
      <c r="E232" s="472"/>
      <c r="F232" s="575">
        <v>0</v>
      </c>
      <c r="G232" s="566">
        <v>0</v>
      </c>
      <c r="H232" s="566">
        <v>0</v>
      </c>
      <c r="I232" s="566">
        <v>0</v>
      </c>
      <c r="J232" s="566">
        <v>0</v>
      </c>
      <c r="K232" s="568">
        <v>0</v>
      </c>
      <c r="L232" s="534">
        <f t="shared" si="8"/>
        <v>0</v>
      </c>
      <c r="M232" s="564">
        <v>0</v>
      </c>
    </row>
    <row r="233" spans="1:13" ht="15.75" thickBot="1">
      <c r="A233" s="612"/>
      <c r="B233" s="833"/>
      <c r="C233" s="833"/>
      <c r="D233" s="611"/>
      <c r="E233" s="472"/>
      <c r="F233" s="575">
        <v>0</v>
      </c>
      <c r="G233" s="566">
        <v>0</v>
      </c>
      <c r="H233" s="566">
        <v>0</v>
      </c>
      <c r="I233" s="566">
        <v>0</v>
      </c>
      <c r="J233" s="566">
        <v>0</v>
      </c>
      <c r="K233" s="568">
        <v>0</v>
      </c>
      <c r="L233" s="534">
        <f t="shared" si="8"/>
        <v>0</v>
      </c>
      <c r="M233" s="564">
        <v>0</v>
      </c>
    </row>
    <row r="234" spans="1:13" ht="15.75" hidden="1" thickBot="1">
      <c r="A234" s="612"/>
      <c r="B234" s="833"/>
      <c r="C234" s="833"/>
      <c r="D234" s="611"/>
      <c r="E234" s="472"/>
      <c r="F234" s="575">
        <v>0</v>
      </c>
      <c r="G234" s="566">
        <v>0</v>
      </c>
      <c r="H234" s="566">
        <v>0</v>
      </c>
      <c r="I234" s="566">
        <v>0</v>
      </c>
      <c r="J234" s="566">
        <v>0</v>
      </c>
      <c r="K234" s="568">
        <v>0</v>
      </c>
      <c r="L234" s="534">
        <f t="shared" si="8"/>
        <v>0</v>
      </c>
      <c r="M234" s="564">
        <v>0</v>
      </c>
    </row>
    <row r="235" spans="1:13" ht="15.75" hidden="1" thickBot="1">
      <c r="A235" s="612"/>
      <c r="B235" s="833"/>
      <c r="C235" s="833"/>
      <c r="D235" s="611"/>
      <c r="E235" s="472"/>
      <c r="F235" s="575">
        <v>0</v>
      </c>
      <c r="G235" s="566">
        <v>0</v>
      </c>
      <c r="H235" s="566">
        <v>0</v>
      </c>
      <c r="I235" s="566">
        <v>0</v>
      </c>
      <c r="J235" s="566">
        <v>0</v>
      </c>
      <c r="K235" s="568">
        <v>0</v>
      </c>
      <c r="L235" s="534">
        <f t="shared" si="8"/>
        <v>0</v>
      </c>
      <c r="M235" s="564">
        <v>0</v>
      </c>
    </row>
    <row r="236" spans="1:13" ht="15.75" hidden="1" thickBot="1">
      <c r="A236" s="612"/>
      <c r="B236" s="833"/>
      <c r="C236" s="833"/>
      <c r="D236" s="611"/>
      <c r="E236" s="472"/>
      <c r="F236" s="575">
        <v>0</v>
      </c>
      <c r="G236" s="566">
        <v>0</v>
      </c>
      <c r="H236" s="566">
        <v>0</v>
      </c>
      <c r="I236" s="566">
        <v>0</v>
      </c>
      <c r="J236" s="566">
        <v>0</v>
      </c>
      <c r="K236" s="568">
        <v>0</v>
      </c>
      <c r="L236" s="534">
        <f t="shared" si="8"/>
        <v>0</v>
      </c>
      <c r="M236" s="564">
        <v>0</v>
      </c>
    </row>
    <row r="237" spans="1:13" ht="15.75" hidden="1" thickBot="1">
      <c r="A237" s="612"/>
      <c r="B237" s="833"/>
      <c r="C237" s="833"/>
      <c r="D237" s="611"/>
      <c r="E237" s="472"/>
      <c r="F237" s="575">
        <v>0</v>
      </c>
      <c r="G237" s="566">
        <v>0</v>
      </c>
      <c r="H237" s="566">
        <v>0</v>
      </c>
      <c r="I237" s="566">
        <v>0</v>
      </c>
      <c r="J237" s="566">
        <v>0</v>
      </c>
      <c r="K237" s="568">
        <v>0</v>
      </c>
      <c r="L237" s="534">
        <f t="shared" si="8"/>
        <v>0</v>
      </c>
      <c r="M237" s="564">
        <v>0</v>
      </c>
    </row>
    <row r="238" spans="1:13" ht="15.75" hidden="1" thickBot="1">
      <c r="A238" s="612"/>
      <c r="B238" s="833"/>
      <c r="C238" s="833"/>
      <c r="D238" s="611"/>
      <c r="E238" s="472"/>
      <c r="F238" s="575">
        <v>0</v>
      </c>
      <c r="G238" s="566">
        <v>0</v>
      </c>
      <c r="H238" s="566">
        <v>0</v>
      </c>
      <c r="I238" s="566">
        <v>0</v>
      </c>
      <c r="J238" s="566">
        <v>0</v>
      </c>
      <c r="K238" s="568">
        <v>0</v>
      </c>
      <c r="L238" s="534">
        <f t="shared" si="8"/>
        <v>0</v>
      </c>
      <c r="M238" s="564">
        <v>0</v>
      </c>
    </row>
    <row r="239" spans="1:13" ht="15.75" hidden="1" thickBot="1">
      <c r="A239" s="612"/>
      <c r="B239" s="833"/>
      <c r="C239" s="833"/>
      <c r="D239" s="611"/>
      <c r="E239" s="472"/>
      <c r="F239" s="575">
        <v>0</v>
      </c>
      <c r="G239" s="566">
        <v>0</v>
      </c>
      <c r="H239" s="566">
        <v>0</v>
      </c>
      <c r="I239" s="566">
        <v>0</v>
      </c>
      <c r="J239" s="566">
        <v>0</v>
      </c>
      <c r="K239" s="568">
        <v>0</v>
      </c>
      <c r="L239" s="534">
        <f t="shared" si="8"/>
        <v>0</v>
      </c>
      <c r="M239" s="564">
        <v>0</v>
      </c>
    </row>
    <row r="240" spans="1:13" ht="15.75" hidden="1" thickBot="1">
      <c r="A240" s="612"/>
      <c r="B240" s="833"/>
      <c r="C240" s="833"/>
      <c r="D240" s="611"/>
      <c r="E240" s="472"/>
      <c r="F240" s="575">
        <v>0</v>
      </c>
      <c r="G240" s="566">
        <v>0</v>
      </c>
      <c r="H240" s="566">
        <v>0</v>
      </c>
      <c r="I240" s="566">
        <v>0</v>
      </c>
      <c r="J240" s="566">
        <v>0</v>
      </c>
      <c r="K240" s="568">
        <v>0</v>
      </c>
      <c r="L240" s="534">
        <f t="shared" si="8"/>
        <v>0</v>
      </c>
      <c r="M240" s="564">
        <v>0</v>
      </c>
    </row>
    <row r="241" spans="1:13" ht="15.75" hidden="1" thickBot="1">
      <c r="A241" s="612"/>
      <c r="B241" s="833"/>
      <c r="C241" s="833"/>
      <c r="D241" s="611"/>
      <c r="E241" s="472"/>
      <c r="F241" s="575">
        <v>0</v>
      </c>
      <c r="G241" s="566">
        <v>0</v>
      </c>
      <c r="H241" s="566">
        <v>0</v>
      </c>
      <c r="I241" s="566">
        <v>0</v>
      </c>
      <c r="J241" s="566">
        <v>0</v>
      </c>
      <c r="K241" s="568">
        <v>0</v>
      </c>
      <c r="L241" s="534">
        <f t="shared" si="8"/>
        <v>0</v>
      </c>
      <c r="M241" s="564">
        <v>0</v>
      </c>
    </row>
    <row r="242" spans="1:13" ht="15.75" hidden="1" thickBot="1">
      <c r="A242" s="612"/>
      <c r="B242" s="833"/>
      <c r="C242" s="833"/>
      <c r="D242" s="611"/>
      <c r="E242" s="472"/>
      <c r="F242" s="575">
        <v>0</v>
      </c>
      <c r="G242" s="566">
        <v>0</v>
      </c>
      <c r="H242" s="566">
        <v>0</v>
      </c>
      <c r="I242" s="566">
        <v>0</v>
      </c>
      <c r="J242" s="566">
        <v>0</v>
      </c>
      <c r="K242" s="568">
        <v>0</v>
      </c>
      <c r="L242" s="534">
        <f t="shared" si="8"/>
        <v>0</v>
      </c>
      <c r="M242" s="564">
        <v>0</v>
      </c>
    </row>
    <row r="243" spans="1:13" ht="15.75" hidden="1" thickBot="1">
      <c r="A243" s="612"/>
      <c r="B243" s="833"/>
      <c r="C243" s="833"/>
      <c r="D243" s="611"/>
      <c r="E243" s="472"/>
      <c r="F243" s="575">
        <v>0</v>
      </c>
      <c r="G243" s="566">
        <v>0</v>
      </c>
      <c r="H243" s="566">
        <v>0</v>
      </c>
      <c r="I243" s="566">
        <v>0</v>
      </c>
      <c r="J243" s="566">
        <v>0</v>
      </c>
      <c r="K243" s="568">
        <v>0</v>
      </c>
      <c r="L243" s="534">
        <f t="shared" si="8"/>
        <v>0</v>
      </c>
      <c r="M243" s="564">
        <v>0</v>
      </c>
    </row>
    <row r="244" spans="1:13" ht="15.75" hidden="1" thickBot="1">
      <c r="A244" s="612"/>
      <c r="B244" s="833"/>
      <c r="C244" s="833"/>
      <c r="D244" s="611"/>
      <c r="E244" s="472"/>
      <c r="F244" s="575">
        <v>0</v>
      </c>
      <c r="G244" s="566">
        <v>0</v>
      </c>
      <c r="H244" s="566">
        <v>0</v>
      </c>
      <c r="I244" s="566">
        <v>0</v>
      </c>
      <c r="J244" s="566">
        <v>0</v>
      </c>
      <c r="K244" s="568">
        <v>0</v>
      </c>
      <c r="L244" s="534">
        <f t="shared" si="8"/>
        <v>0</v>
      </c>
      <c r="M244" s="564">
        <v>0</v>
      </c>
    </row>
    <row r="245" spans="1:13" ht="15.75" hidden="1" thickBot="1">
      <c r="A245" s="612"/>
      <c r="B245" s="833"/>
      <c r="C245" s="833"/>
      <c r="D245" s="611"/>
      <c r="E245" s="472"/>
      <c r="F245" s="575">
        <v>0</v>
      </c>
      <c r="G245" s="566">
        <v>0</v>
      </c>
      <c r="H245" s="566">
        <v>0</v>
      </c>
      <c r="I245" s="566">
        <v>0</v>
      </c>
      <c r="J245" s="566">
        <v>0</v>
      </c>
      <c r="K245" s="568">
        <v>0</v>
      </c>
      <c r="L245" s="534">
        <f t="shared" si="8"/>
        <v>0</v>
      </c>
      <c r="M245" s="564">
        <v>0</v>
      </c>
    </row>
    <row r="246" spans="1:13" ht="15.75" hidden="1" thickBot="1">
      <c r="A246" s="612"/>
      <c r="B246" s="833"/>
      <c r="C246" s="833"/>
      <c r="D246" s="611"/>
      <c r="E246" s="472"/>
      <c r="F246" s="575">
        <v>0</v>
      </c>
      <c r="G246" s="566">
        <v>0</v>
      </c>
      <c r="H246" s="566">
        <v>0</v>
      </c>
      <c r="I246" s="566">
        <v>0</v>
      </c>
      <c r="J246" s="566">
        <v>0</v>
      </c>
      <c r="K246" s="568">
        <v>0</v>
      </c>
      <c r="L246" s="534">
        <f t="shared" ref="L246:L277" si="9">+F246+G246-H246-I246-J246+K246</f>
        <v>0</v>
      </c>
      <c r="M246" s="564">
        <v>0</v>
      </c>
    </row>
    <row r="247" spans="1:13" ht="15.75" hidden="1" thickBot="1">
      <c r="A247" s="612"/>
      <c r="B247" s="833"/>
      <c r="C247" s="833"/>
      <c r="D247" s="611"/>
      <c r="E247" s="472"/>
      <c r="F247" s="575">
        <v>0</v>
      </c>
      <c r="G247" s="566">
        <v>0</v>
      </c>
      <c r="H247" s="566">
        <v>0</v>
      </c>
      <c r="I247" s="566">
        <v>0</v>
      </c>
      <c r="J247" s="566">
        <v>0</v>
      </c>
      <c r="K247" s="568">
        <v>0</v>
      </c>
      <c r="L247" s="534">
        <f t="shared" si="9"/>
        <v>0</v>
      </c>
      <c r="M247" s="564">
        <v>0</v>
      </c>
    </row>
    <row r="248" spans="1:13" ht="15.75" hidden="1" thickBot="1">
      <c r="A248" s="612"/>
      <c r="B248" s="833"/>
      <c r="C248" s="833"/>
      <c r="D248" s="611"/>
      <c r="E248" s="472"/>
      <c r="F248" s="575">
        <v>0</v>
      </c>
      <c r="G248" s="566">
        <v>0</v>
      </c>
      <c r="H248" s="566">
        <v>0</v>
      </c>
      <c r="I248" s="566">
        <v>0</v>
      </c>
      <c r="J248" s="566">
        <v>0</v>
      </c>
      <c r="K248" s="568">
        <v>0</v>
      </c>
      <c r="L248" s="534">
        <f t="shared" si="9"/>
        <v>0</v>
      </c>
      <c r="M248" s="564">
        <v>0</v>
      </c>
    </row>
    <row r="249" spans="1:13" ht="15.75" hidden="1" thickBot="1">
      <c r="A249" s="612"/>
      <c r="B249" s="833"/>
      <c r="C249" s="833"/>
      <c r="D249" s="611"/>
      <c r="E249" s="472"/>
      <c r="F249" s="575">
        <v>0</v>
      </c>
      <c r="G249" s="566">
        <v>0</v>
      </c>
      <c r="H249" s="566">
        <v>0</v>
      </c>
      <c r="I249" s="566">
        <v>0</v>
      </c>
      <c r="J249" s="566">
        <v>0</v>
      </c>
      <c r="K249" s="568">
        <v>0</v>
      </c>
      <c r="L249" s="534">
        <f t="shared" si="9"/>
        <v>0</v>
      </c>
      <c r="M249" s="564">
        <v>0</v>
      </c>
    </row>
    <row r="250" spans="1:13" ht="15.75" hidden="1" thickBot="1">
      <c r="A250" s="612"/>
      <c r="B250" s="833"/>
      <c r="C250" s="833"/>
      <c r="D250" s="611"/>
      <c r="E250" s="472"/>
      <c r="F250" s="575">
        <v>0</v>
      </c>
      <c r="G250" s="566">
        <v>0</v>
      </c>
      <c r="H250" s="566">
        <v>0</v>
      </c>
      <c r="I250" s="566">
        <v>0</v>
      </c>
      <c r="J250" s="566">
        <v>0</v>
      </c>
      <c r="K250" s="568">
        <v>0</v>
      </c>
      <c r="L250" s="534">
        <f t="shared" si="9"/>
        <v>0</v>
      </c>
      <c r="M250" s="564">
        <v>0</v>
      </c>
    </row>
    <row r="251" spans="1:13" ht="15.75" hidden="1" thickBot="1">
      <c r="A251" s="612"/>
      <c r="B251" s="833"/>
      <c r="C251" s="833"/>
      <c r="D251" s="611"/>
      <c r="E251" s="472"/>
      <c r="F251" s="575">
        <v>0</v>
      </c>
      <c r="G251" s="566">
        <v>0</v>
      </c>
      <c r="H251" s="566">
        <v>0</v>
      </c>
      <c r="I251" s="566">
        <v>0</v>
      </c>
      <c r="J251" s="566">
        <v>0</v>
      </c>
      <c r="K251" s="568">
        <v>0</v>
      </c>
      <c r="L251" s="534">
        <f t="shared" si="9"/>
        <v>0</v>
      </c>
      <c r="M251" s="564">
        <v>0</v>
      </c>
    </row>
    <row r="252" spans="1:13" ht="15.75" hidden="1" thickBot="1">
      <c r="A252" s="612"/>
      <c r="B252" s="833"/>
      <c r="C252" s="833"/>
      <c r="D252" s="611"/>
      <c r="E252" s="472"/>
      <c r="F252" s="575">
        <v>0</v>
      </c>
      <c r="G252" s="566">
        <v>0</v>
      </c>
      <c r="H252" s="566">
        <v>0</v>
      </c>
      <c r="I252" s="566">
        <v>0</v>
      </c>
      <c r="J252" s="566">
        <v>0</v>
      </c>
      <c r="K252" s="568">
        <v>0</v>
      </c>
      <c r="L252" s="534">
        <f t="shared" si="9"/>
        <v>0</v>
      </c>
      <c r="M252" s="564">
        <v>0</v>
      </c>
    </row>
    <row r="253" spans="1:13" ht="15.75" hidden="1" thickBot="1">
      <c r="A253" s="612"/>
      <c r="B253" s="833"/>
      <c r="C253" s="833"/>
      <c r="D253" s="611"/>
      <c r="E253" s="472"/>
      <c r="F253" s="575">
        <v>0</v>
      </c>
      <c r="G253" s="566">
        <v>0</v>
      </c>
      <c r="H253" s="566">
        <v>0</v>
      </c>
      <c r="I253" s="566">
        <v>0</v>
      </c>
      <c r="J253" s="566">
        <v>0</v>
      </c>
      <c r="K253" s="568">
        <v>0</v>
      </c>
      <c r="L253" s="534">
        <f t="shared" si="9"/>
        <v>0</v>
      </c>
      <c r="M253" s="564">
        <v>0</v>
      </c>
    </row>
    <row r="254" spans="1:13" ht="15.75" hidden="1" thickBot="1">
      <c r="A254" s="612"/>
      <c r="B254" s="833"/>
      <c r="C254" s="833"/>
      <c r="D254" s="611"/>
      <c r="E254" s="472"/>
      <c r="F254" s="575">
        <v>0</v>
      </c>
      <c r="G254" s="566">
        <v>0</v>
      </c>
      <c r="H254" s="566">
        <v>0</v>
      </c>
      <c r="I254" s="566">
        <v>0</v>
      </c>
      <c r="J254" s="566">
        <v>0</v>
      </c>
      <c r="K254" s="568">
        <v>0</v>
      </c>
      <c r="L254" s="534">
        <f t="shared" si="9"/>
        <v>0</v>
      </c>
      <c r="M254" s="564">
        <v>0</v>
      </c>
    </row>
    <row r="255" spans="1:13" ht="15.75" hidden="1" thickBot="1">
      <c r="A255" s="612"/>
      <c r="B255" s="833"/>
      <c r="C255" s="833"/>
      <c r="D255" s="611"/>
      <c r="E255" s="472"/>
      <c r="F255" s="575">
        <v>0</v>
      </c>
      <c r="G255" s="566">
        <v>0</v>
      </c>
      <c r="H255" s="566">
        <v>0</v>
      </c>
      <c r="I255" s="566">
        <v>0</v>
      </c>
      <c r="J255" s="566">
        <v>0</v>
      </c>
      <c r="K255" s="568">
        <v>0</v>
      </c>
      <c r="L255" s="534">
        <f t="shared" si="9"/>
        <v>0</v>
      </c>
      <c r="M255" s="564">
        <v>0</v>
      </c>
    </row>
    <row r="256" spans="1:13" ht="15.75" hidden="1" thickBot="1">
      <c r="A256" s="612"/>
      <c r="B256" s="833"/>
      <c r="C256" s="833"/>
      <c r="D256" s="611"/>
      <c r="E256" s="472"/>
      <c r="F256" s="575">
        <v>0</v>
      </c>
      <c r="G256" s="566">
        <v>0</v>
      </c>
      <c r="H256" s="566">
        <v>0</v>
      </c>
      <c r="I256" s="566">
        <v>0</v>
      </c>
      <c r="J256" s="566">
        <v>0</v>
      </c>
      <c r="K256" s="568">
        <v>0</v>
      </c>
      <c r="L256" s="534">
        <f t="shared" si="9"/>
        <v>0</v>
      </c>
      <c r="M256" s="564">
        <v>0</v>
      </c>
    </row>
    <row r="257" spans="1:13" ht="15.75" hidden="1" thickBot="1">
      <c r="A257" s="612"/>
      <c r="B257" s="833"/>
      <c r="C257" s="833"/>
      <c r="D257" s="611"/>
      <c r="E257" s="472"/>
      <c r="F257" s="575">
        <v>0</v>
      </c>
      <c r="G257" s="566">
        <v>0</v>
      </c>
      <c r="H257" s="566">
        <v>0</v>
      </c>
      <c r="I257" s="566">
        <v>0</v>
      </c>
      <c r="J257" s="566">
        <v>0</v>
      </c>
      <c r="K257" s="568">
        <v>0</v>
      </c>
      <c r="L257" s="534">
        <f t="shared" si="9"/>
        <v>0</v>
      </c>
      <c r="M257" s="564">
        <v>0</v>
      </c>
    </row>
    <row r="258" spans="1:13" ht="15.75" hidden="1" thickBot="1">
      <c r="A258" s="612"/>
      <c r="B258" s="833"/>
      <c r="C258" s="833"/>
      <c r="D258" s="611"/>
      <c r="E258" s="472"/>
      <c r="F258" s="575">
        <v>0</v>
      </c>
      <c r="G258" s="566">
        <v>0</v>
      </c>
      <c r="H258" s="566">
        <v>0</v>
      </c>
      <c r="I258" s="566">
        <v>0</v>
      </c>
      <c r="J258" s="566">
        <v>0</v>
      </c>
      <c r="K258" s="568">
        <v>0</v>
      </c>
      <c r="L258" s="534">
        <f t="shared" si="9"/>
        <v>0</v>
      </c>
      <c r="M258" s="564">
        <v>0</v>
      </c>
    </row>
    <row r="259" spans="1:13" ht="15.75" hidden="1" thickBot="1">
      <c r="A259" s="612"/>
      <c r="B259" s="833"/>
      <c r="C259" s="833"/>
      <c r="D259" s="611"/>
      <c r="E259" s="472"/>
      <c r="F259" s="575">
        <v>0</v>
      </c>
      <c r="G259" s="566">
        <v>0</v>
      </c>
      <c r="H259" s="566">
        <v>0</v>
      </c>
      <c r="I259" s="566">
        <v>0</v>
      </c>
      <c r="J259" s="566">
        <v>0</v>
      </c>
      <c r="K259" s="568">
        <v>0</v>
      </c>
      <c r="L259" s="534">
        <f t="shared" si="9"/>
        <v>0</v>
      </c>
      <c r="M259" s="564">
        <v>0</v>
      </c>
    </row>
    <row r="260" spans="1:13" ht="15.75" hidden="1" thickBot="1">
      <c r="A260" s="612"/>
      <c r="B260" s="833"/>
      <c r="C260" s="833"/>
      <c r="D260" s="611"/>
      <c r="E260" s="472"/>
      <c r="F260" s="575">
        <v>0</v>
      </c>
      <c r="G260" s="566">
        <v>0</v>
      </c>
      <c r="H260" s="566">
        <v>0</v>
      </c>
      <c r="I260" s="566">
        <v>0</v>
      </c>
      <c r="J260" s="566">
        <v>0</v>
      </c>
      <c r="K260" s="568">
        <v>0</v>
      </c>
      <c r="L260" s="534">
        <f t="shared" si="9"/>
        <v>0</v>
      </c>
      <c r="M260" s="564">
        <v>0</v>
      </c>
    </row>
    <row r="261" spans="1:13" ht="15.75" hidden="1" thickBot="1">
      <c r="A261" s="612"/>
      <c r="B261" s="833"/>
      <c r="C261" s="833"/>
      <c r="D261" s="611"/>
      <c r="E261" s="472"/>
      <c r="F261" s="575">
        <v>0</v>
      </c>
      <c r="G261" s="566">
        <v>0</v>
      </c>
      <c r="H261" s="566">
        <v>0</v>
      </c>
      <c r="I261" s="566">
        <v>0</v>
      </c>
      <c r="J261" s="566">
        <v>0</v>
      </c>
      <c r="K261" s="568">
        <v>0</v>
      </c>
      <c r="L261" s="534">
        <f t="shared" si="9"/>
        <v>0</v>
      </c>
      <c r="M261" s="564">
        <v>0</v>
      </c>
    </row>
    <row r="262" spans="1:13" ht="15.75" hidden="1" thickBot="1">
      <c r="A262" s="612"/>
      <c r="B262" s="833"/>
      <c r="C262" s="833"/>
      <c r="D262" s="611"/>
      <c r="E262" s="472"/>
      <c r="F262" s="575">
        <v>0</v>
      </c>
      <c r="G262" s="566">
        <v>0</v>
      </c>
      <c r="H262" s="566">
        <v>0</v>
      </c>
      <c r="I262" s="566">
        <v>0</v>
      </c>
      <c r="J262" s="566">
        <v>0</v>
      </c>
      <c r="K262" s="568">
        <v>0</v>
      </c>
      <c r="L262" s="534">
        <f t="shared" si="9"/>
        <v>0</v>
      </c>
      <c r="M262" s="564">
        <v>0</v>
      </c>
    </row>
    <row r="263" spans="1:13" ht="15.75" hidden="1" thickBot="1">
      <c r="A263" s="612"/>
      <c r="B263" s="833"/>
      <c r="C263" s="833"/>
      <c r="D263" s="611"/>
      <c r="E263" s="472"/>
      <c r="F263" s="575">
        <v>0</v>
      </c>
      <c r="G263" s="566">
        <v>0</v>
      </c>
      <c r="H263" s="566">
        <v>0</v>
      </c>
      <c r="I263" s="566">
        <v>0</v>
      </c>
      <c r="J263" s="566">
        <v>0</v>
      </c>
      <c r="K263" s="568">
        <v>0</v>
      </c>
      <c r="L263" s="534">
        <f t="shared" si="9"/>
        <v>0</v>
      </c>
      <c r="M263" s="564">
        <v>0</v>
      </c>
    </row>
    <row r="264" spans="1:13" ht="15.75" hidden="1" thickBot="1">
      <c r="A264" s="612"/>
      <c r="B264" s="833"/>
      <c r="C264" s="833"/>
      <c r="D264" s="611"/>
      <c r="E264" s="472"/>
      <c r="F264" s="575">
        <v>0</v>
      </c>
      <c r="G264" s="566">
        <v>0</v>
      </c>
      <c r="H264" s="566">
        <v>0</v>
      </c>
      <c r="I264" s="566">
        <v>0</v>
      </c>
      <c r="J264" s="566">
        <v>0</v>
      </c>
      <c r="K264" s="568">
        <v>0</v>
      </c>
      <c r="L264" s="534">
        <f t="shared" si="9"/>
        <v>0</v>
      </c>
      <c r="M264" s="564">
        <v>0</v>
      </c>
    </row>
    <row r="265" spans="1:13" ht="15.75" hidden="1" thickBot="1">
      <c r="A265" s="612"/>
      <c r="B265" s="833"/>
      <c r="C265" s="833"/>
      <c r="D265" s="611"/>
      <c r="E265" s="472"/>
      <c r="F265" s="575">
        <v>0</v>
      </c>
      <c r="G265" s="566">
        <v>0</v>
      </c>
      <c r="H265" s="566">
        <v>0</v>
      </c>
      <c r="I265" s="566">
        <v>0</v>
      </c>
      <c r="J265" s="566">
        <v>0</v>
      </c>
      <c r="K265" s="568">
        <v>0</v>
      </c>
      <c r="L265" s="534">
        <f t="shared" si="9"/>
        <v>0</v>
      </c>
      <c r="M265" s="564">
        <v>0</v>
      </c>
    </row>
    <row r="266" spans="1:13" ht="15.75" hidden="1" thickBot="1">
      <c r="A266" s="612"/>
      <c r="B266" s="833"/>
      <c r="C266" s="833"/>
      <c r="D266" s="611"/>
      <c r="E266" s="472"/>
      <c r="F266" s="575">
        <v>0</v>
      </c>
      <c r="G266" s="566">
        <v>0</v>
      </c>
      <c r="H266" s="566">
        <v>0</v>
      </c>
      <c r="I266" s="566">
        <v>0</v>
      </c>
      <c r="J266" s="566">
        <v>0</v>
      </c>
      <c r="K266" s="568">
        <v>0</v>
      </c>
      <c r="L266" s="534">
        <f t="shared" si="9"/>
        <v>0</v>
      </c>
      <c r="M266" s="564">
        <v>0</v>
      </c>
    </row>
    <row r="267" spans="1:13" ht="15.75" hidden="1" thickBot="1">
      <c r="A267" s="612"/>
      <c r="B267" s="833"/>
      <c r="C267" s="833"/>
      <c r="D267" s="611"/>
      <c r="E267" s="472"/>
      <c r="F267" s="575">
        <v>0</v>
      </c>
      <c r="G267" s="566">
        <v>0</v>
      </c>
      <c r="H267" s="566">
        <v>0</v>
      </c>
      <c r="I267" s="566">
        <v>0</v>
      </c>
      <c r="J267" s="566">
        <v>0</v>
      </c>
      <c r="K267" s="568">
        <v>0</v>
      </c>
      <c r="L267" s="534">
        <f t="shared" si="9"/>
        <v>0</v>
      </c>
      <c r="M267" s="564">
        <v>0</v>
      </c>
    </row>
    <row r="268" spans="1:13" ht="15.75" hidden="1" thickBot="1">
      <c r="A268" s="612"/>
      <c r="B268" s="833"/>
      <c r="C268" s="833"/>
      <c r="D268" s="611"/>
      <c r="E268" s="472"/>
      <c r="F268" s="575">
        <v>0</v>
      </c>
      <c r="G268" s="566">
        <v>0</v>
      </c>
      <c r="H268" s="566">
        <v>0</v>
      </c>
      <c r="I268" s="566">
        <v>0</v>
      </c>
      <c r="J268" s="566">
        <v>0</v>
      </c>
      <c r="K268" s="568">
        <v>0</v>
      </c>
      <c r="L268" s="534">
        <f t="shared" si="9"/>
        <v>0</v>
      </c>
      <c r="M268" s="564">
        <v>0</v>
      </c>
    </row>
    <row r="269" spans="1:13" ht="15.75" hidden="1" thickBot="1">
      <c r="A269" s="612"/>
      <c r="B269" s="833"/>
      <c r="C269" s="833"/>
      <c r="D269" s="611"/>
      <c r="E269" s="472"/>
      <c r="F269" s="575">
        <v>0</v>
      </c>
      <c r="G269" s="566">
        <v>0</v>
      </c>
      <c r="H269" s="566">
        <v>0</v>
      </c>
      <c r="I269" s="566">
        <v>0</v>
      </c>
      <c r="J269" s="566">
        <v>0</v>
      </c>
      <c r="K269" s="568">
        <v>0</v>
      </c>
      <c r="L269" s="534">
        <f t="shared" si="9"/>
        <v>0</v>
      </c>
      <c r="M269" s="564">
        <v>0</v>
      </c>
    </row>
    <row r="270" spans="1:13" ht="15.75" hidden="1" thickBot="1">
      <c r="A270" s="612"/>
      <c r="B270" s="833"/>
      <c r="C270" s="833"/>
      <c r="D270" s="611"/>
      <c r="E270" s="472"/>
      <c r="F270" s="575">
        <v>0</v>
      </c>
      <c r="G270" s="566">
        <v>0</v>
      </c>
      <c r="H270" s="566">
        <v>0</v>
      </c>
      <c r="I270" s="566">
        <v>0</v>
      </c>
      <c r="J270" s="566">
        <v>0</v>
      </c>
      <c r="K270" s="568">
        <v>0</v>
      </c>
      <c r="L270" s="534">
        <f t="shared" si="9"/>
        <v>0</v>
      </c>
      <c r="M270" s="564">
        <v>0</v>
      </c>
    </row>
    <row r="271" spans="1:13" ht="15.75" hidden="1" thickBot="1">
      <c r="A271" s="612"/>
      <c r="B271" s="833"/>
      <c r="C271" s="833"/>
      <c r="D271" s="611"/>
      <c r="E271" s="472"/>
      <c r="F271" s="575">
        <v>0</v>
      </c>
      <c r="G271" s="566">
        <v>0</v>
      </c>
      <c r="H271" s="566">
        <v>0</v>
      </c>
      <c r="I271" s="566">
        <v>0</v>
      </c>
      <c r="J271" s="566">
        <v>0</v>
      </c>
      <c r="K271" s="568">
        <v>0</v>
      </c>
      <c r="L271" s="534">
        <f t="shared" si="9"/>
        <v>0</v>
      </c>
      <c r="M271" s="564">
        <v>0</v>
      </c>
    </row>
    <row r="272" spans="1:13" ht="15.75" hidden="1" thickBot="1">
      <c r="A272" s="612"/>
      <c r="B272" s="833"/>
      <c r="C272" s="833"/>
      <c r="D272" s="611"/>
      <c r="E272" s="472"/>
      <c r="F272" s="575">
        <v>0</v>
      </c>
      <c r="G272" s="566">
        <v>0</v>
      </c>
      <c r="H272" s="566">
        <v>0</v>
      </c>
      <c r="I272" s="566">
        <v>0</v>
      </c>
      <c r="J272" s="566">
        <v>0</v>
      </c>
      <c r="K272" s="568">
        <v>0</v>
      </c>
      <c r="L272" s="534">
        <f t="shared" si="9"/>
        <v>0</v>
      </c>
      <c r="M272" s="564">
        <v>0</v>
      </c>
    </row>
    <row r="273" spans="1:13" ht="15.75" hidden="1" thickBot="1">
      <c r="A273" s="612"/>
      <c r="B273" s="833"/>
      <c r="C273" s="833"/>
      <c r="D273" s="611"/>
      <c r="E273" s="472"/>
      <c r="F273" s="575">
        <v>0</v>
      </c>
      <c r="G273" s="566">
        <v>0</v>
      </c>
      <c r="H273" s="566">
        <v>0</v>
      </c>
      <c r="I273" s="566">
        <v>0</v>
      </c>
      <c r="J273" s="566">
        <v>0</v>
      </c>
      <c r="K273" s="568">
        <v>0</v>
      </c>
      <c r="L273" s="534">
        <f t="shared" si="9"/>
        <v>0</v>
      </c>
      <c r="M273" s="564">
        <v>0</v>
      </c>
    </row>
    <row r="274" spans="1:13" ht="15.75" hidden="1" thickBot="1">
      <c r="A274" s="612"/>
      <c r="B274" s="833"/>
      <c r="C274" s="833"/>
      <c r="D274" s="611"/>
      <c r="E274" s="472"/>
      <c r="F274" s="575">
        <v>0</v>
      </c>
      <c r="G274" s="566">
        <v>0</v>
      </c>
      <c r="H274" s="566">
        <v>0</v>
      </c>
      <c r="I274" s="566">
        <v>0</v>
      </c>
      <c r="J274" s="566">
        <v>0</v>
      </c>
      <c r="K274" s="568">
        <v>0</v>
      </c>
      <c r="L274" s="534">
        <f t="shared" si="9"/>
        <v>0</v>
      </c>
      <c r="M274" s="564">
        <v>0</v>
      </c>
    </row>
    <row r="275" spans="1:13" ht="15.75" hidden="1" thickBot="1">
      <c r="A275" s="612"/>
      <c r="B275" s="833"/>
      <c r="C275" s="833"/>
      <c r="D275" s="611"/>
      <c r="E275" s="472"/>
      <c r="F275" s="575">
        <v>0</v>
      </c>
      <c r="G275" s="566">
        <v>0</v>
      </c>
      <c r="H275" s="566">
        <v>0</v>
      </c>
      <c r="I275" s="566">
        <v>0</v>
      </c>
      <c r="J275" s="566">
        <v>0</v>
      </c>
      <c r="K275" s="568">
        <v>0</v>
      </c>
      <c r="L275" s="534">
        <f t="shared" si="9"/>
        <v>0</v>
      </c>
      <c r="M275" s="564">
        <v>0</v>
      </c>
    </row>
    <row r="276" spans="1:13" ht="15.75" hidden="1" thickBot="1">
      <c r="A276" s="612"/>
      <c r="B276" s="833"/>
      <c r="C276" s="833"/>
      <c r="D276" s="611"/>
      <c r="E276" s="472"/>
      <c r="F276" s="575">
        <v>0</v>
      </c>
      <c r="G276" s="566">
        <v>0</v>
      </c>
      <c r="H276" s="566">
        <v>0</v>
      </c>
      <c r="I276" s="566">
        <v>0</v>
      </c>
      <c r="J276" s="566">
        <v>0</v>
      </c>
      <c r="K276" s="568">
        <v>0</v>
      </c>
      <c r="L276" s="534">
        <f t="shared" si="9"/>
        <v>0</v>
      </c>
      <c r="M276" s="564">
        <v>0</v>
      </c>
    </row>
    <row r="277" spans="1:13" ht="15.75" hidden="1" thickBot="1">
      <c r="A277" s="612"/>
      <c r="B277" s="833"/>
      <c r="C277" s="833"/>
      <c r="D277" s="611"/>
      <c r="E277" s="472"/>
      <c r="F277" s="575">
        <v>0</v>
      </c>
      <c r="G277" s="566">
        <v>0</v>
      </c>
      <c r="H277" s="566">
        <v>0</v>
      </c>
      <c r="I277" s="566">
        <v>0</v>
      </c>
      <c r="J277" s="566">
        <v>0</v>
      </c>
      <c r="K277" s="568">
        <v>0</v>
      </c>
      <c r="L277" s="534">
        <f t="shared" si="9"/>
        <v>0</v>
      </c>
      <c r="M277" s="564">
        <v>0</v>
      </c>
    </row>
    <row r="278" spans="1:13" ht="15.75" hidden="1" thickBot="1">
      <c r="A278" s="612"/>
      <c r="B278" s="833"/>
      <c r="C278" s="833"/>
      <c r="D278" s="611"/>
      <c r="E278" s="472"/>
      <c r="F278" s="575">
        <v>0</v>
      </c>
      <c r="G278" s="566">
        <v>0</v>
      </c>
      <c r="H278" s="566">
        <v>0</v>
      </c>
      <c r="I278" s="566">
        <v>0</v>
      </c>
      <c r="J278" s="566">
        <v>0</v>
      </c>
      <c r="K278" s="568">
        <v>0</v>
      </c>
      <c r="L278" s="534">
        <f t="shared" ref="L278:L309" si="10">+F278+G278-H278-I278-J278+K278</f>
        <v>0</v>
      </c>
      <c r="M278" s="564">
        <v>0</v>
      </c>
    </row>
    <row r="279" spans="1:13" ht="15.75" hidden="1" thickBot="1">
      <c r="A279" s="612"/>
      <c r="B279" s="833"/>
      <c r="C279" s="833"/>
      <c r="D279" s="611"/>
      <c r="E279" s="472"/>
      <c r="F279" s="575">
        <v>0</v>
      </c>
      <c r="G279" s="566">
        <v>0</v>
      </c>
      <c r="H279" s="566">
        <v>0</v>
      </c>
      <c r="I279" s="566">
        <v>0</v>
      </c>
      <c r="J279" s="566">
        <v>0</v>
      </c>
      <c r="K279" s="568">
        <v>0</v>
      </c>
      <c r="L279" s="534">
        <f t="shared" si="10"/>
        <v>0</v>
      </c>
      <c r="M279" s="564">
        <v>0</v>
      </c>
    </row>
    <row r="280" spans="1:13" ht="15.75" hidden="1" thickBot="1">
      <c r="A280" s="612"/>
      <c r="B280" s="833"/>
      <c r="C280" s="833"/>
      <c r="D280" s="611"/>
      <c r="E280" s="472"/>
      <c r="F280" s="575">
        <v>0</v>
      </c>
      <c r="G280" s="566">
        <v>0</v>
      </c>
      <c r="H280" s="566">
        <v>0</v>
      </c>
      <c r="I280" s="566">
        <v>0</v>
      </c>
      <c r="J280" s="566">
        <v>0</v>
      </c>
      <c r="K280" s="568">
        <v>0</v>
      </c>
      <c r="L280" s="534">
        <f t="shared" si="10"/>
        <v>0</v>
      </c>
      <c r="M280" s="564">
        <v>0</v>
      </c>
    </row>
    <row r="281" spans="1:13" ht="15.75" hidden="1" thickBot="1">
      <c r="A281" s="612"/>
      <c r="B281" s="833"/>
      <c r="C281" s="833"/>
      <c r="D281" s="611"/>
      <c r="E281" s="472"/>
      <c r="F281" s="575">
        <v>0</v>
      </c>
      <c r="G281" s="566">
        <v>0</v>
      </c>
      <c r="H281" s="566">
        <v>0</v>
      </c>
      <c r="I281" s="566">
        <v>0</v>
      </c>
      <c r="J281" s="566">
        <v>0</v>
      </c>
      <c r="K281" s="568">
        <v>0</v>
      </c>
      <c r="L281" s="534">
        <f t="shared" si="10"/>
        <v>0</v>
      </c>
      <c r="M281" s="564">
        <v>0</v>
      </c>
    </row>
    <row r="282" spans="1:13" ht="15.75" hidden="1" thickBot="1">
      <c r="A282" s="612"/>
      <c r="B282" s="833"/>
      <c r="C282" s="833"/>
      <c r="D282" s="611"/>
      <c r="E282" s="472"/>
      <c r="F282" s="575">
        <v>0</v>
      </c>
      <c r="G282" s="566">
        <v>0</v>
      </c>
      <c r="H282" s="566">
        <v>0</v>
      </c>
      <c r="I282" s="566">
        <v>0</v>
      </c>
      <c r="J282" s="566">
        <v>0</v>
      </c>
      <c r="K282" s="568">
        <v>0</v>
      </c>
      <c r="L282" s="534">
        <f t="shared" si="10"/>
        <v>0</v>
      </c>
      <c r="M282" s="564">
        <v>0</v>
      </c>
    </row>
    <row r="283" spans="1:13" ht="15.75" hidden="1" thickBot="1">
      <c r="A283" s="612"/>
      <c r="B283" s="833"/>
      <c r="C283" s="833"/>
      <c r="D283" s="611"/>
      <c r="E283" s="472"/>
      <c r="F283" s="575">
        <v>0</v>
      </c>
      <c r="G283" s="566">
        <v>0</v>
      </c>
      <c r="H283" s="566">
        <v>0</v>
      </c>
      <c r="I283" s="566">
        <v>0</v>
      </c>
      <c r="J283" s="566">
        <v>0</v>
      </c>
      <c r="K283" s="568">
        <v>0</v>
      </c>
      <c r="L283" s="534">
        <f t="shared" si="10"/>
        <v>0</v>
      </c>
      <c r="M283" s="564">
        <v>0</v>
      </c>
    </row>
    <row r="284" spans="1:13" ht="15.75" hidden="1" thickBot="1">
      <c r="A284" s="612"/>
      <c r="B284" s="833"/>
      <c r="C284" s="833"/>
      <c r="D284" s="611"/>
      <c r="E284" s="472"/>
      <c r="F284" s="575">
        <v>0</v>
      </c>
      <c r="G284" s="566">
        <v>0</v>
      </c>
      <c r="H284" s="566">
        <v>0</v>
      </c>
      <c r="I284" s="566">
        <v>0</v>
      </c>
      <c r="J284" s="566">
        <v>0</v>
      </c>
      <c r="K284" s="568">
        <v>0</v>
      </c>
      <c r="L284" s="534">
        <f t="shared" si="10"/>
        <v>0</v>
      </c>
      <c r="M284" s="564">
        <v>0</v>
      </c>
    </row>
    <row r="285" spans="1:13" ht="15.75" hidden="1" thickBot="1">
      <c r="A285" s="612"/>
      <c r="B285" s="833"/>
      <c r="C285" s="833"/>
      <c r="D285" s="611"/>
      <c r="E285" s="472"/>
      <c r="F285" s="575">
        <v>0</v>
      </c>
      <c r="G285" s="566">
        <v>0</v>
      </c>
      <c r="H285" s="566">
        <v>0</v>
      </c>
      <c r="I285" s="566">
        <v>0</v>
      </c>
      <c r="J285" s="566">
        <v>0</v>
      </c>
      <c r="K285" s="568">
        <v>0</v>
      </c>
      <c r="L285" s="534">
        <f t="shared" si="10"/>
        <v>0</v>
      </c>
      <c r="M285" s="564">
        <v>0</v>
      </c>
    </row>
    <row r="286" spans="1:13" ht="15.75" hidden="1" thickBot="1">
      <c r="A286" s="612"/>
      <c r="B286" s="833"/>
      <c r="C286" s="833"/>
      <c r="D286" s="611"/>
      <c r="E286" s="472"/>
      <c r="F286" s="575">
        <v>0</v>
      </c>
      <c r="G286" s="566">
        <v>0</v>
      </c>
      <c r="H286" s="566">
        <v>0</v>
      </c>
      <c r="I286" s="566">
        <v>0</v>
      </c>
      <c r="J286" s="566">
        <v>0</v>
      </c>
      <c r="K286" s="568">
        <v>0</v>
      </c>
      <c r="L286" s="534">
        <f t="shared" si="10"/>
        <v>0</v>
      </c>
      <c r="M286" s="564">
        <v>0</v>
      </c>
    </row>
    <row r="287" spans="1:13" ht="15.75" hidden="1" thickBot="1">
      <c r="A287" s="612"/>
      <c r="B287" s="833"/>
      <c r="C287" s="833"/>
      <c r="D287" s="611"/>
      <c r="E287" s="472"/>
      <c r="F287" s="575">
        <v>0</v>
      </c>
      <c r="G287" s="566">
        <v>0</v>
      </c>
      <c r="H287" s="566">
        <v>0</v>
      </c>
      <c r="I287" s="566">
        <v>0</v>
      </c>
      <c r="J287" s="566">
        <v>0</v>
      </c>
      <c r="K287" s="568">
        <v>0</v>
      </c>
      <c r="L287" s="534">
        <f t="shared" si="10"/>
        <v>0</v>
      </c>
      <c r="M287" s="564">
        <v>0</v>
      </c>
    </row>
    <row r="288" spans="1:13" ht="15.75" hidden="1" thickBot="1">
      <c r="A288" s="612"/>
      <c r="B288" s="833"/>
      <c r="C288" s="833"/>
      <c r="D288" s="611"/>
      <c r="E288" s="472"/>
      <c r="F288" s="575">
        <v>0</v>
      </c>
      <c r="G288" s="566">
        <v>0</v>
      </c>
      <c r="H288" s="566">
        <v>0</v>
      </c>
      <c r="I288" s="566">
        <v>0</v>
      </c>
      <c r="J288" s="566">
        <v>0</v>
      </c>
      <c r="K288" s="568">
        <v>0</v>
      </c>
      <c r="L288" s="534">
        <f t="shared" si="10"/>
        <v>0</v>
      </c>
      <c r="M288" s="564">
        <v>0</v>
      </c>
    </row>
    <row r="289" spans="1:13" ht="15.75" hidden="1" thickBot="1">
      <c r="A289" s="612"/>
      <c r="B289" s="833"/>
      <c r="C289" s="833"/>
      <c r="D289" s="611"/>
      <c r="E289" s="472"/>
      <c r="F289" s="575">
        <v>0</v>
      </c>
      <c r="G289" s="566">
        <v>0</v>
      </c>
      <c r="H289" s="566">
        <v>0</v>
      </c>
      <c r="I289" s="566">
        <v>0</v>
      </c>
      <c r="J289" s="566">
        <v>0</v>
      </c>
      <c r="K289" s="568">
        <v>0</v>
      </c>
      <c r="L289" s="534">
        <f t="shared" si="10"/>
        <v>0</v>
      </c>
      <c r="M289" s="564">
        <v>0</v>
      </c>
    </row>
    <row r="290" spans="1:13" ht="15.75" hidden="1" thickBot="1">
      <c r="A290" s="612"/>
      <c r="B290" s="833"/>
      <c r="C290" s="833"/>
      <c r="D290" s="611"/>
      <c r="E290" s="472"/>
      <c r="F290" s="575">
        <v>0</v>
      </c>
      <c r="G290" s="566">
        <v>0</v>
      </c>
      <c r="H290" s="566">
        <v>0</v>
      </c>
      <c r="I290" s="566">
        <v>0</v>
      </c>
      <c r="J290" s="566">
        <v>0</v>
      </c>
      <c r="K290" s="568">
        <v>0</v>
      </c>
      <c r="L290" s="534">
        <f t="shared" si="10"/>
        <v>0</v>
      </c>
      <c r="M290" s="564">
        <v>0</v>
      </c>
    </row>
    <row r="291" spans="1:13" ht="15.75" hidden="1" thickBot="1">
      <c r="A291" s="612"/>
      <c r="B291" s="833"/>
      <c r="C291" s="833"/>
      <c r="D291" s="611"/>
      <c r="E291" s="472"/>
      <c r="F291" s="575">
        <v>0</v>
      </c>
      <c r="G291" s="566">
        <v>0</v>
      </c>
      <c r="H291" s="566">
        <v>0</v>
      </c>
      <c r="I291" s="566">
        <v>0</v>
      </c>
      <c r="J291" s="566">
        <v>0</v>
      </c>
      <c r="K291" s="568">
        <v>0</v>
      </c>
      <c r="L291" s="534">
        <f t="shared" si="10"/>
        <v>0</v>
      </c>
      <c r="M291" s="564">
        <v>0</v>
      </c>
    </row>
    <row r="292" spans="1:13" ht="15.75" hidden="1" thickBot="1">
      <c r="A292" s="612"/>
      <c r="B292" s="833"/>
      <c r="C292" s="833"/>
      <c r="D292" s="611"/>
      <c r="E292" s="472"/>
      <c r="F292" s="575">
        <v>0</v>
      </c>
      <c r="G292" s="566">
        <v>0</v>
      </c>
      <c r="H292" s="566">
        <v>0</v>
      </c>
      <c r="I292" s="566">
        <v>0</v>
      </c>
      <c r="J292" s="566">
        <v>0</v>
      </c>
      <c r="K292" s="568">
        <v>0</v>
      </c>
      <c r="L292" s="534">
        <f t="shared" si="10"/>
        <v>0</v>
      </c>
      <c r="M292" s="564">
        <v>0</v>
      </c>
    </row>
    <row r="293" spans="1:13" ht="15.75" hidden="1" thickBot="1">
      <c r="A293" s="612"/>
      <c r="B293" s="833"/>
      <c r="C293" s="833"/>
      <c r="D293" s="611"/>
      <c r="E293" s="472"/>
      <c r="F293" s="575">
        <v>0</v>
      </c>
      <c r="G293" s="566">
        <v>0</v>
      </c>
      <c r="H293" s="566">
        <v>0</v>
      </c>
      <c r="I293" s="566">
        <v>0</v>
      </c>
      <c r="J293" s="566">
        <v>0</v>
      </c>
      <c r="K293" s="568">
        <v>0</v>
      </c>
      <c r="L293" s="534">
        <f t="shared" si="10"/>
        <v>0</v>
      </c>
      <c r="M293" s="564">
        <v>0</v>
      </c>
    </row>
    <row r="294" spans="1:13" ht="15.75" hidden="1" thickBot="1">
      <c r="A294" s="612"/>
      <c r="B294" s="833"/>
      <c r="C294" s="833"/>
      <c r="D294" s="611"/>
      <c r="E294" s="472"/>
      <c r="F294" s="575">
        <v>0</v>
      </c>
      <c r="G294" s="566">
        <v>0</v>
      </c>
      <c r="H294" s="566">
        <v>0</v>
      </c>
      <c r="I294" s="566">
        <v>0</v>
      </c>
      <c r="J294" s="566">
        <v>0</v>
      </c>
      <c r="K294" s="568">
        <v>0</v>
      </c>
      <c r="L294" s="534">
        <f t="shared" si="10"/>
        <v>0</v>
      </c>
      <c r="M294" s="564">
        <v>0</v>
      </c>
    </row>
    <row r="295" spans="1:13" ht="15.75" hidden="1" thickBot="1">
      <c r="A295" s="612"/>
      <c r="B295" s="833"/>
      <c r="C295" s="833"/>
      <c r="D295" s="611"/>
      <c r="E295" s="472"/>
      <c r="F295" s="575">
        <v>0</v>
      </c>
      <c r="G295" s="566">
        <v>0</v>
      </c>
      <c r="H295" s="566">
        <v>0</v>
      </c>
      <c r="I295" s="566">
        <v>0</v>
      </c>
      <c r="J295" s="566">
        <v>0</v>
      </c>
      <c r="K295" s="568">
        <v>0</v>
      </c>
      <c r="L295" s="534">
        <f t="shared" si="10"/>
        <v>0</v>
      </c>
      <c r="M295" s="564">
        <v>0</v>
      </c>
    </row>
    <row r="296" spans="1:13" ht="15.75" hidden="1" thickBot="1">
      <c r="A296" s="612"/>
      <c r="B296" s="833"/>
      <c r="C296" s="833"/>
      <c r="D296" s="611"/>
      <c r="E296" s="472"/>
      <c r="F296" s="575">
        <v>0</v>
      </c>
      <c r="G296" s="566">
        <v>0</v>
      </c>
      <c r="H296" s="566">
        <v>0</v>
      </c>
      <c r="I296" s="566">
        <v>0</v>
      </c>
      <c r="J296" s="566">
        <v>0</v>
      </c>
      <c r="K296" s="568">
        <v>0</v>
      </c>
      <c r="L296" s="534">
        <f t="shared" si="10"/>
        <v>0</v>
      </c>
      <c r="M296" s="564">
        <v>0</v>
      </c>
    </row>
    <row r="297" spans="1:13" ht="15.75" hidden="1" thickBot="1">
      <c r="A297" s="612"/>
      <c r="B297" s="833"/>
      <c r="C297" s="833"/>
      <c r="D297" s="611"/>
      <c r="E297" s="472"/>
      <c r="F297" s="575">
        <v>0</v>
      </c>
      <c r="G297" s="566">
        <v>0</v>
      </c>
      <c r="H297" s="566">
        <v>0</v>
      </c>
      <c r="I297" s="566">
        <v>0</v>
      </c>
      <c r="J297" s="566">
        <v>0</v>
      </c>
      <c r="K297" s="568">
        <v>0</v>
      </c>
      <c r="L297" s="534">
        <f t="shared" si="10"/>
        <v>0</v>
      </c>
      <c r="M297" s="564">
        <v>0</v>
      </c>
    </row>
    <row r="298" spans="1:13" ht="15.75" hidden="1" thickBot="1">
      <c r="A298" s="612"/>
      <c r="B298" s="833"/>
      <c r="C298" s="833"/>
      <c r="D298" s="611"/>
      <c r="E298" s="472"/>
      <c r="F298" s="575">
        <v>0</v>
      </c>
      <c r="G298" s="566">
        <v>0</v>
      </c>
      <c r="H298" s="566">
        <v>0</v>
      </c>
      <c r="I298" s="566">
        <v>0</v>
      </c>
      <c r="J298" s="566">
        <v>0</v>
      </c>
      <c r="K298" s="568">
        <v>0</v>
      </c>
      <c r="L298" s="534">
        <f t="shared" si="10"/>
        <v>0</v>
      </c>
      <c r="M298" s="564">
        <v>0</v>
      </c>
    </row>
    <row r="299" spans="1:13" ht="15.75" hidden="1" thickBot="1">
      <c r="A299" s="612"/>
      <c r="B299" s="833"/>
      <c r="C299" s="833"/>
      <c r="D299" s="611"/>
      <c r="E299" s="472"/>
      <c r="F299" s="575">
        <v>0</v>
      </c>
      <c r="G299" s="566">
        <v>0</v>
      </c>
      <c r="H299" s="566">
        <v>0</v>
      </c>
      <c r="I299" s="566">
        <v>0</v>
      </c>
      <c r="J299" s="566">
        <v>0</v>
      </c>
      <c r="K299" s="568">
        <v>0</v>
      </c>
      <c r="L299" s="534">
        <f t="shared" si="10"/>
        <v>0</v>
      </c>
      <c r="M299" s="564">
        <v>0</v>
      </c>
    </row>
    <row r="300" spans="1:13" ht="15.75" hidden="1" thickBot="1">
      <c r="A300" s="612"/>
      <c r="B300" s="833"/>
      <c r="C300" s="833"/>
      <c r="D300" s="611"/>
      <c r="E300" s="472"/>
      <c r="F300" s="575">
        <v>0</v>
      </c>
      <c r="G300" s="566">
        <v>0</v>
      </c>
      <c r="H300" s="566">
        <v>0</v>
      </c>
      <c r="I300" s="566">
        <v>0</v>
      </c>
      <c r="J300" s="566">
        <v>0</v>
      </c>
      <c r="K300" s="568">
        <v>0</v>
      </c>
      <c r="L300" s="534">
        <f t="shared" si="10"/>
        <v>0</v>
      </c>
      <c r="M300" s="564">
        <v>0</v>
      </c>
    </row>
    <row r="301" spans="1:13" ht="15.75" hidden="1" thickBot="1">
      <c r="A301" s="612"/>
      <c r="B301" s="833"/>
      <c r="C301" s="833"/>
      <c r="D301" s="611"/>
      <c r="E301" s="472"/>
      <c r="F301" s="575">
        <v>0</v>
      </c>
      <c r="G301" s="566">
        <v>0</v>
      </c>
      <c r="H301" s="566">
        <v>0</v>
      </c>
      <c r="I301" s="566">
        <v>0</v>
      </c>
      <c r="J301" s="566">
        <v>0</v>
      </c>
      <c r="K301" s="568">
        <v>0</v>
      </c>
      <c r="L301" s="534">
        <f t="shared" si="10"/>
        <v>0</v>
      </c>
      <c r="M301" s="564">
        <v>0</v>
      </c>
    </row>
    <row r="302" spans="1:13" ht="15.75" hidden="1" thickBot="1">
      <c r="A302" s="612"/>
      <c r="B302" s="833"/>
      <c r="C302" s="833"/>
      <c r="D302" s="611"/>
      <c r="E302" s="472"/>
      <c r="F302" s="575">
        <v>0</v>
      </c>
      <c r="G302" s="566">
        <v>0</v>
      </c>
      <c r="H302" s="566">
        <v>0</v>
      </c>
      <c r="I302" s="566">
        <v>0</v>
      </c>
      <c r="J302" s="566">
        <v>0</v>
      </c>
      <c r="K302" s="568">
        <v>0</v>
      </c>
      <c r="L302" s="534">
        <f t="shared" si="10"/>
        <v>0</v>
      </c>
      <c r="M302" s="564">
        <v>0</v>
      </c>
    </row>
    <row r="303" spans="1:13" ht="15.75" hidden="1" thickBot="1">
      <c r="A303" s="612"/>
      <c r="B303" s="833"/>
      <c r="C303" s="833"/>
      <c r="D303" s="611"/>
      <c r="E303" s="472"/>
      <c r="F303" s="575">
        <v>0</v>
      </c>
      <c r="G303" s="566">
        <v>0</v>
      </c>
      <c r="H303" s="566">
        <v>0</v>
      </c>
      <c r="I303" s="566">
        <v>0</v>
      </c>
      <c r="J303" s="566">
        <v>0</v>
      </c>
      <c r="K303" s="568">
        <v>0</v>
      </c>
      <c r="L303" s="534">
        <f t="shared" si="10"/>
        <v>0</v>
      </c>
      <c r="M303" s="564">
        <v>0</v>
      </c>
    </row>
    <row r="304" spans="1:13" ht="15.75" hidden="1" thickBot="1">
      <c r="A304" s="612"/>
      <c r="B304" s="833"/>
      <c r="C304" s="833"/>
      <c r="D304" s="611"/>
      <c r="E304" s="472"/>
      <c r="F304" s="575">
        <v>0</v>
      </c>
      <c r="G304" s="566">
        <v>0</v>
      </c>
      <c r="H304" s="566">
        <v>0</v>
      </c>
      <c r="I304" s="566">
        <v>0</v>
      </c>
      <c r="J304" s="566">
        <v>0</v>
      </c>
      <c r="K304" s="568">
        <v>0</v>
      </c>
      <c r="L304" s="534">
        <f t="shared" si="10"/>
        <v>0</v>
      </c>
      <c r="M304" s="564">
        <v>0</v>
      </c>
    </row>
    <row r="305" spans="1:13" ht="15.75" hidden="1" thickBot="1">
      <c r="A305" s="612"/>
      <c r="B305" s="833"/>
      <c r="C305" s="833"/>
      <c r="D305" s="611"/>
      <c r="E305" s="472"/>
      <c r="F305" s="575">
        <v>0</v>
      </c>
      <c r="G305" s="566">
        <v>0</v>
      </c>
      <c r="H305" s="566">
        <v>0</v>
      </c>
      <c r="I305" s="566">
        <v>0</v>
      </c>
      <c r="J305" s="566">
        <v>0</v>
      </c>
      <c r="K305" s="568">
        <v>0</v>
      </c>
      <c r="L305" s="534">
        <f t="shared" si="10"/>
        <v>0</v>
      </c>
      <c r="M305" s="564">
        <v>0</v>
      </c>
    </row>
    <row r="306" spans="1:13" ht="15.75" hidden="1" thickBot="1">
      <c r="A306" s="612"/>
      <c r="B306" s="833"/>
      <c r="C306" s="833"/>
      <c r="D306" s="611"/>
      <c r="E306" s="472"/>
      <c r="F306" s="575">
        <v>0</v>
      </c>
      <c r="G306" s="566">
        <v>0</v>
      </c>
      <c r="H306" s="566">
        <v>0</v>
      </c>
      <c r="I306" s="566">
        <v>0</v>
      </c>
      <c r="J306" s="566">
        <v>0</v>
      </c>
      <c r="K306" s="568">
        <v>0</v>
      </c>
      <c r="L306" s="534">
        <f t="shared" si="10"/>
        <v>0</v>
      </c>
      <c r="M306" s="564">
        <v>0</v>
      </c>
    </row>
    <row r="307" spans="1:13" ht="15.75" hidden="1" thickBot="1">
      <c r="A307" s="612"/>
      <c r="B307" s="833"/>
      <c r="C307" s="833"/>
      <c r="D307" s="611"/>
      <c r="E307" s="472"/>
      <c r="F307" s="575">
        <v>0</v>
      </c>
      <c r="G307" s="566">
        <v>0</v>
      </c>
      <c r="H307" s="566">
        <v>0</v>
      </c>
      <c r="I307" s="566">
        <v>0</v>
      </c>
      <c r="J307" s="566">
        <v>0</v>
      </c>
      <c r="K307" s="568">
        <v>0</v>
      </c>
      <c r="L307" s="534">
        <f t="shared" si="10"/>
        <v>0</v>
      </c>
      <c r="M307" s="564">
        <v>0</v>
      </c>
    </row>
    <row r="308" spans="1:13" ht="15.75" hidden="1" thickBot="1">
      <c r="A308" s="612"/>
      <c r="B308" s="833"/>
      <c r="C308" s="833"/>
      <c r="D308" s="611"/>
      <c r="E308" s="472"/>
      <c r="F308" s="575">
        <v>0</v>
      </c>
      <c r="G308" s="566">
        <v>0</v>
      </c>
      <c r="H308" s="566">
        <v>0</v>
      </c>
      <c r="I308" s="566">
        <v>0</v>
      </c>
      <c r="J308" s="566">
        <v>0</v>
      </c>
      <c r="K308" s="568">
        <v>0</v>
      </c>
      <c r="L308" s="534">
        <f t="shared" si="10"/>
        <v>0</v>
      </c>
      <c r="M308" s="564">
        <v>0</v>
      </c>
    </row>
    <row r="309" spans="1:13" ht="15.75" hidden="1" thickBot="1">
      <c r="A309" s="612"/>
      <c r="B309" s="833"/>
      <c r="C309" s="833"/>
      <c r="D309" s="611"/>
      <c r="E309" s="472"/>
      <c r="F309" s="575">
        <v>0</v>
      </c>
      <c r="G309" s="566">
        <v>0</v>
      </c>
      <c r="H309" s="566">
        <v>0</v>
      </c>
      <c r="I309" s="566">
        <v>0</v>
      </c>
      <c r="J309" s="566">
        <v>0</v>
      </c>
      <c r="K309" s="568">
        <v>0</v>
      </c>
      <c r="L309" s="534">
        <f t="shared" si="10"/>
        <v>0</v>
      </c>
      <c r="M309" s="564">
        <v>0</v>
      </c>
    </row>
    <row r="310" spans="1:13" ht="15.75" hidden="1" thickBot="1">
      <c r="A310" s="612"/>
      <c r="B310" s="833"/>
      <c r="C310" s="833"/>
      <c r="D310" s="611"/>
      <c r="E310" s="472"/>
      <c r="F310" s="575">
        <v>0</v>
      </c>
      <c r="G310" s="566">
        <v>0</v>
      </c>
      <c r="H310" s="566">
        <v>0</v>
      </c>
      <c r="I310" s="566">
        <v>0</v>
      </c>
      <c r="J310" s="566">
        <v>0</v>
      </c>
      <c r="K310" s="568">
        <v>0</v>
      </c>
      <c r="L310" s="534">
        <f>+F310+G310-H310-I310-J310+K310</f>
        <v>0</v>
      </c>
      <c r="M310" s="564">
        <v>0</v>
      </c>
    </row>
    <row r="311" spans="1:13" ht="15.75" hidden="1" thickBot="1">
      <c r="A311" s="612"/>
      <c r="B311" s="833"/>
      <c r="C311" s="833"/>
      <c r="D311" s="611"/>
      <c r="E311" s="472"/>
      <c r="F311" s="575">
        <v>0</v>
      </c>
      <c r="G311" s="566">
        <v>0</v>
      </c>
      <c r="H311" s="566">
        <v>0</v>
      </c>
      <c r="I311" s="566">
        <v>0</v>
      </c>
      <c r="J311" s="566">
        <v>0</v>
      </c>
      <c r="K311" s="568">
        <v>0</v>
      </c>
      <c r="L311" s="534">
        <f>+F311+G311-H311-I311-J311+K311</f>
        <v>0</v>
      </c>
      <c r="M311" s="564">
        <v>0</v>
      </c>
    </row>
    <row r="312" spans="1:13" ht="15.75" hidden="1" thickBot="1">
      <c r="A312" s="612"/>
      <c r="B312" s="833"/>
      <c r="C312" s="833"/>
      <c r="D312" s="611"/>
      <c r="E312" s="472"/>
      <c r="F312" s="575">
        <v>0</v>
      </c>
      <c r="G312" s="566">
        <v>0</v>
      </c>
      <c r="H312" s="566">
        <v>0</v>
      </c>
      <c r="I312" s="566">
        <v>0</v>
      </c>
      <c r="J312" s="566">
        <v>0</v>
      </c>
      <c r="K312" s="568">
        <v>0</v>
      </c>
      <c r="L312" s="534">
        <f>+F312+G312-H312-I312-J312+K312</f>
        <v>0</v>
      </c>
      <c r="M312" s="564">
        <v>0</v>
      </c>
    </row>
    <row r="313" spans="1:13" ht="15.75" hidden="1" thickBot="1">
      <c r="A313" s="610"/>
      <c r="B313" s="834"/>
      <c r="C313" s="834"/>
      <c r="D313" s="609"/>
      <c r="E313" s="608"/>
      <c r="F313" s="575">
        <v>0</v>
      </c>
      <c r="G313" s="566">
        <v>0</v>
      </c>
      <c r="H313" s="566">
        <v>0</v>
      </c>
      <c r="I313" s="566">
        <v>0</v>
      </c>
      <c r="J313" s="566">
        <v>0</v>
      </c>
      <c r="K313" s="568">
        <v>0</v>
      </c>
      <c r="L313" s="534">
        <f>+F313+G313-H313-I313-J313+K313</f>
        <v>0</v>
      </c>
      <c r="M313" s="564">
        <v>0</v>
      </c>
    </row>
    <row r="314" spans="1:13" ht="16.5" thickTop="1" thickBot="1">
      <c r="A314" s="842" t="s">
        <v>586</v>
      </c>
      <c r="B314" s="843"/>
      <c r="C314" s="843"/>
      <c r="D314" s="843"/>
      <c r="E314" s="844"/>
      <c r="F314" s="563">
        <f t="shared" ref="F314:M314" si="11">SUM(F214:F313)</f>
        <v>0</v>
      </c>
      <c r="G314" s="562">
        <f t="shared" si="11"/>
        <v>0</v>
      </c>
      <c r="H314" s="562">
        <f t="shared" si="11"/>
        <v>0</v>
      </c>
      <c r="I314" s="562">
        <f t="shared" si="11"/>
        <v>0</v>
      </c>
      <c r="J314" s="562">
        <f t="shared" si="11"/>
        <v>0</v>
      </c>
      <c r="K314" s="561">
        <f t="shared" si="11"/>
        <v>0</v>
      </c>
      <c r="L314" s="560">
        <f t="shared" si="11"/>
        <v>0</v>
      </c>
      <c r="M314" s="560">
        <f t="shared" si="11"/>
        <v>0</v>
      </c>
    </row>
    <row r="315" spans="1:13" ht="16.5" thickTop="1" thickBot="1">
      <c r="A315" s="849" t="s">
        <v>585</v>
      </c>
      <c r="B315" s="850"/>
      <c r="C315" s="850"/>
      <c r="D315" s="850"/>
      <c r="E315" s="851"/>
      <c r="F315" s="579"/>
      <c r="G315" s="578"/>
      <c r="H315" s="578"/>
      <c r="I315" s="578"/>
      <c r="J315" s="578"/>
      <c r="K315" s="577"/>
      <c r="L315" s="576"/>
      <c r="M315" s="576"/>
    </row>
    <row r="316" spans="1:13" ht="15.75" thickTop="1">
      <c r="A316" s="612"/>
      <c r="B316" s="833"/>
      <c r="C316" s="833"/>
      <c r="D316" s="611"/>
      <c r="E316" s="472"/>
      <c r="F316" s="575">
        <v>0</v>
      </c>
      <c r="G316" s="566">
        <v>0</v>
      </c>
      <c r="H316" s="566">
        <v>0</v>
      </c>
      <c r="I316" s="566">
        <v>0</v>
      </c>
      <c r="J316" s="566">
        <v>0</v>
      </c>
      <c r="K316" s="568">
        <v>0</v>
      </c>
      <c r="L316" s="534">
        <f t="shared" ref="L316:L347" si="12">+F316+G316-H316-I316-J316+K316</f>
        <v>0</v>
      </c>
      <c r="M316" s="564">
        <v>0</v>
      </c>
    </row>
    <row r="317" spans="1:13">
      <c r="A317" s="612"/>
      <c r="B317" s="833"/>
      <c r="C317" s="833"/>
      <c r="D317" s="611"/>
      <c r="E317" s="472"/>
      <c r="F317" s="575">
        <v>0</v>
      </c>
      <c r="G317" s="566">
        <v>0</v>
      </c>
      <c r="H317" s="566">
        <v>0</v>
      </c>
      <c r="I317" s="566">
        <v>0</v>
      </c>
      <c r="J317" s="566">
        <v>0</v>
      </c>
      <c r="K317" s="568">
        <v>0</v>
      </c>
      <c r="L317" s="534">
        <f t="shared" si="12"/>
        <v>0</v>
      </c>
      <c r="M317" s="564">
        <v>0</v>
      </c>
    </row>
    <row r="318" spans="1:13">
      <c r="A318" s="612"/>
      <c r="B318" s="833"/>
      <c r="C318" s="833"/>
      <c r="D318" s="611"/>
      <c r="E318" s="472"/>
      <c r="F318" s="575">
        <v>0</v>
      </c>
      <c r="G318" s="566">
        <v>0</v>
      </c>
      <c r="H318" s="566">
        <v>0</v>
      </c>
      <c r="I318" s="566">
        <v>0</v>
      </c>
      <c r="J318" s="566">
        <v>0</v>
      </c>
      <c r="K318" s="568">
        <v>0</v>
      </c>
      <c r="L318" s="534">
        <f t="shared" si="12"/>
        <v>0</v>
      </c>
      <c r="M318" s="564">
        <v>0</v>
      </c>
    </row>
    <row r="319" spans="1:13">
      <c r="A319" s="612"/>
      <c r="B319" s="833"/>
      <c r="C319" s="833"/>
      <c r="D319" s="611"/>
      <c r="E319" s="472"/>
      <c r="F319" s="575">
        <v>0</v>
      </c>
      <c r="G319" s="566">
        <v>0</v>
      </c>
      <c r="H319" s="566">
        <v>0</v>
      </c>
      <c r="I319" s="566">
        <v>0</v>
      </c>
      <c r="J319" s="566">
        <v>0</v>
      </c>
      <c r="K319" s="568">
        <v>0</v>
      </c>
      <c r="L319" s="534">
        <f t="shared" si="12"/>
        <v>0</v>
      </c>
      <c r="M319" s="564">
        <v>0</v>
      </c>
    </row>
    <row r="320" spans="1:13">
      <c r="A320" s="612"/>
      <c r="B320" s="833"/>
      <c r="C320" s="833"/>
      <c r="D320" s="611"/>
      <c r="E320" s="472"/>
      <c r="F320" s="575">
        <v>0</v>
      </c>
      <c r="G320" s="566">
        <v>0</v>
      </c>
      <c r="H320" s="566">
        <v>0</v>
      </c>
      <c r="I320" s="566">
        <v>0</v>
      </c>
      <c r="J320" s="566">
        <v>0</v>
      </c>
      <c r="K320" s="568">
        <v>0</v>
      </c>
      <c r="L320" s="534">
        <f t="shared" si="12"/>
        <v>0</v>
      </c>
      <c r="M320" s="564">
        <v>0</v>
      </c>
    </row>
    <row r="321" spans="1:13">
      <c r="A321" s="612"/>
      <c r="B321" s="833"/>
      <c r="C321" s="833"/>
      <c r="D321" s="611"/>
      <c r="E321" s="472"/>
      <c r="F321" s="575">
        <v>0</v>
      </c>
      <c r="G321" s="566">
        <v>0</v>
      </c>
      <c r="H321" s="566">
        <v>0</v>
      </c>
      <c r="I321" s="566">
        <v>0</v>
      </c>
      <c r="J321" s="566">
        <v>0</v>
      </c>
      <c r="K321" s="568">
        <v>0</v>
      </c>
      <c r="L321" s="534">
        <f t="shared" si="12"/>
        <v>0</v>
      </c>
      <c r="M321" s="564">
        <v>0</v>
      </c>
    </row>
    <row r="322" spans="1:13">
      <c r="A322" s="612"/>
      <c r="B322" s="833"/>
      <c r="C322" s="833"/>
      <c r="D322" s="611"/>
      <c r="E322" s="472"/>
      <c r="F322" s="575">
        <v>0</v>
      </c>
      <c r="G322" s="566">
        <v>0</v>
      </c>
      <c r="H322" s="566">
        <v>0</v>
      </c>
      <c r="I322" s="566">
        <v>0</v>
      </c>
      <c r="J322" s="566">
        <v>0</v>
      </c>
      <c r="K322" s="568">
        <v>0</v>
      </c>
      <c r="L322" s="534">
        <f t="shared" si="12"/>
        <v>0</v>
      </c>
      <c r="M322" s="564">
        <v>0</v>
      </c>
    </row>
    <row r="323" spans="1:13">
      <c r="A323" s="612"/>
      <c r="B323" s="833"/>
      <c r="C323" s="833"/>
      <c r="D323" s="611"/>
      <c r="E323" s="472"/>
      <c r="F323" s="575">
        <v>0</v>
      </c>
      <c r="G323" s="566">
        <v>0</v>
      </c>
      <c r="H323" s="566">
        <v>0</v>
      </c>
      <c r="I323" s="566">
        <v>0</v>
      </c>
      <c r="J323" s="566">
        <v>0</v>
      </c>
      <c r="K323" s="568">
        <v>0</v>
      </c>
      <c r="L323" s="534">
        <f t="shared" si="12"/>
        <v>0</v>
      </c>
      <c r="M323" s="564">
        <v>0</v>
      </c>
    </row>
    <row r="324" spans="1:13">
      <c r="A324" s="612"/>
      <c r="B324" s="833"/>
      <c r="C324" s="833"/>
      <c r="D324" s="611"/>
      <c r="E324" s="472"/>
      <c r="F324" s="575">
        <v>0</v>
      </c>
      <c r="G324" s="566">
        <v>0</v>
      </c>
      <c r="H324" s="566">
        <v>0</v>
      </c>
      <c r="I324" s="566">
        <v>0</v>
      </c>
      <c r="J324" s="566">
        <v>0</v>
      </c>
      <c r="K324" s="568">
        <v>0</v>
      </c>
      <c r="L324" s="534">
        <f t="shared" si="12"/>
        <v>0</v>
      </c>
      <c r="M324" s="564">
        <v>0</v>
      </c>
    </row>
    <row r="325" spans="1:13">
      <c r="A325" s="612"/>
      <c r="B325" s="833"/>
      <c r="C325" s="833"/>
      <c r="D325" s="611"/>
      <c r="E325" s="472"/>
      <c r="F325" s="575">
        <v>0</v>
      </c>
      <c r="G325" s="566">
        <v>0</v>
      </c>
      <c r="H325" s="566">
        <v>0</v>
      </c>
      <c r="I325" s="566">
        <v>0</v>
      </c>
      <c r="J325" s="566">
        <v>0</v>
      </c>
      <c r="K325" s="568">
        <v>0</v>
      </c>
      <c r="L325" s="534">
        <f t="shared" si="12"/>
        <v>0</v>
      </c>
      <c r="M325" s="564">
        <v>0</v>
      </c>
    </row>
    <row r="326" spans="1:13">
      <c r="A326" s="612"/>
      <c r="B326" s="833"/>
      <c r="C326" s="833"/>
      <c r="D326" s="611"/>
      <c r="E326" s="472"/>
      <c r="F326" s="575">
        <v>0</v>
      </c>
      <c r="G326" s="566">
        <v>0</v>
      </c>
      <c r="H326" s="566">
        <v>0</v>
      </c>
      <c r="I326" s="566">
        <v>0</v>
      </c>
      <c r="J326" s="566">
        <v>0</v>
      </c>
      <c r="K326" s="568">
        <v>0</v>
      </c>
      <c r="L326" s="534">
        <f t="shared" si="12"/>
        <v>0</v>
      </c>
      <c r="M326" s="564">
        <v>0</v>
      </c>
    </row>
    <row r="327" spans="1:13">
      <c r="A327" s="612"/>
      <c r="B327" s="833"/>
      <c r="C327" s="833"/>
      <c r="D327" s="611"/>
      <c r="E327" s="472"/>
      <c r="F327" s="575">
        <v>0</v>
      </c>
      <c r="G327" s="566">
        <v>0</v>
      </c>
      <c r="H327" s="566">
        <v>0</v>
      </c>
      <c r="I327" s="566">
        <v>0</v>
      </c>
      <c r="J327" s="566">
        <v>0</v>
      </c>
      <c r="K327" s="568">
        <v>0</v>
      </c>
      <c r="L327" s="534">
        <f t="shared" si="12"/>
        <v>0</v>
      </c>
      <c r="M327" s="564">
        <v>0</v>
      </c>
    </row>
    <row r="328" spans="1:13">
      <c r="A328" s="612"/>
      <c r="B328" s="833"/>
      <c r="C328" s="833"/>
      <c r="D328" s="611"/>
      <c r="E328" s="472"/>
      <c r="F328" s="575">
        <v>0</v>
      </c>
      <c r="G328" s="566">
        <v>0</v>
      </c>
      <c r="H328" s="566">
        <v>0</v>
      </c>
      <c r="I328" s="566">
        <v>0</v>
      </c>
      <c r="J328" s="566">
        <v>0</v>
      </c>
      <c r="K328" s="568">
        <v>0</v>
      </c>
      <c r="L328" s="534">
        <f t="shared" si="12"/>
        <v>0</v>
      </c>
      <c r="M328" s="564">
        <v>0</v>
      </c>
    </row>
    <row r="329" spans="1:13">
      <c r="A329" s="612"/>
      <c r="B329" s="833"/>
      <c r="C329" s="833"/>
      <c r="D329" s="611"/>
      <c r="E329" s="472"/>
      <c r="F329" s="575">
        <v>0</v>
      </c>
      <c r="G329" s="566">
        <v>0</v>
      </c>
      <c r="H329" s="566">
        <v>0</v>
      </c>
      <c r="I329" s="566">
        <v>0</v>
      </c>
      <c r="J329" s="566">
        <v>0</v>
      </c>
      <c r="K329" s="568">
        <v>0</v>
      </c>
      <c r="L329" s="534">
        <f t="shared" si="12"/>
        <v>0</v>
      </c>
      <c r="M329" s="564">
        <v>0</v>
      </c>
    </row>
    <row r="330" spans="1:13">
      <c r="A330" s="612"/>
      <c r="B330" s="833"/>
      <c r="C330" s="833"/>
      <c r="D330" s="611"/>
      <c r="E330" s="472"/>
      <c r="F330" s="575">
        <v>0</v>
      </c>
      <c r="G330" s="566">
        <v>0</v>
      </c>
      <c r="H330" s="566">
        <v>0</v>
      </c>
      <c r="I330" s="566">
        <v>0</v>
      </c>
      <c r="J330" s="566">
        <v>0</v>
      </c>
      <c r="K330" s="568">
        <v>0</v>
      </c>
      <c r="L330" s="534">
        <f t="shared" si="12"/>
        <v>0</v>
      </c>
      <c r="M330" s="564">
        <v>0</v>
      </c>
    </row>
    <row r="331" spans="1:13">
      <c r="A331" s="612"/>
      <c r="B331" s="833"/>
      <c r="C331" s="833"/>
      <c r="D331" s="611"/>
      <c r="E331" s="472"/>
      <c r="F331" s="575">
        <v>0</v>
      </c>
      <c r="G331" s="566">
        <v>0</v>
      </c>
      <c r="H331" s="566">
        <v>0</v>
      </c>
      <c r="I331" s="566">
        <v>0</v>
      </c>
      <c r="J331" s="566">
        <v>0</v>
      </c>
      <c r="K331" s="568">
        <v>0</v>
      </c>
      <c r="L331" s="534">
        <f t="shared" si="12"/>
        <v>0</v>
      </c>
      <c r="M331" s="564">
        <v>0</v>
      </c>
    </row>
    <row r="332" spans="1:13">
      <c r="A332" s="612"/>
      <c r="B332" s="833"/>
      <c r="C332" s="833"/>
      <c r="D332" s="611"/>
      <c r="E332" s="472"/>
      <c r="F332" s="575">
        <v>0</v>
      </c>
      <c r="G332" s="566">
        <v>0</v>
      </c>
      <c r="H332" s="566">
        <v>0</v>
      </c>
      <c r="I332" s="566">
        <v>0</v>
      </c>
      <c r="J332" s="566">
        <v>0</v>
      </c>
      <c r="K332" s="568">
        <v>0</v>
      </c>
      <c r="L332" s="534">
        <f t="shared" si="12"/>
        <v>0</v>
      </c>
      <c r="M332" s="564">
        <v>0</v>
      </c>
    </row>
    <row r="333" spans="1:13">
      <c r="A333" s="612"/>
      <c r="B333" s="833"/>
      <c r="C333" s="833"/>
      <c r="D333" s="611"/>
      <c r="E333" s="472"/>
      <c r="F333" s="575">
        <v>0</v>
      </c>
      <c r="G333" s="566">
        <v>0</v>
      </c>
      <c r="H333" s="566">
        <v>0</v>
      </c>
      <c r="I333" s="566">
        <v>0</v>
      </c>
      <c r="J333" s="566">
        <v>0</v>
      </c>
      <c r="K333" s="568">
        <v>0</v>
      </c>
      <c r="L333" s="534">
        <f t="shared" si="12"/>
        <v>0</v>
      </c>
      <c r="M333" s="564">
        <v>0</v>
      </c>
    </row>
    <row r="334" spans="1:13">
      <c r="A334" s="612"/>
      <c r="B334" s="833"/>
      <c r="C334" s="833"/>
      <c r="D334" s="611"/>
      <c r="E334" s="472"/>
      <c r="F334" s="575">
        <v>0</v>
      </c>
      <c r="G334" s="566">
        <v>0</v>
      </c>
      <c r="H334" s="566">
        <v>0</v>
      </c>
      <c r="I334" s="566">
        <v>0</v>
      </c>
      <c r="J334" s="566">
        <v>0</v>
      </c>
      <c r="K334" s="568">
        <v>0</v>
      </c>
      <c r="L334" s="534">
        <f t="shared" si="12"/>
        <v>0</v>
      </c>
      <c r="M334" s="564">
        <v>0</v>
      </c>
    </row>
    <row r="335" spans="1:13" ht="15.75" thickBot="1">
      <c r="A335" s="612"/>
      <c r="B335" s="833"/>
      <c r="C335" s="833"/>
      <c r="D335" s="611"/>
      <c r="E335" s="472"/>
      <c r="F335" s="575">
        <v>0</v>
      </c>
      <c r="G335" s="566">
        <v>0</v>
      </c>
      <c r="H335" s="566">
        <v>0</v>
      </c>
      <c r="I335" s="566">
        <v>0</v>
      </c>
      <c r="J335" s="566">
        <v>0</v>
      </c>
      <c r="K335" s="568">
        <v>0</v>
      </c>
      <c r="L335" s="534">
        <f t="shared" si="12"/>
        <v>0</v>
      </c>
      <c r="M335" s="564">
        <v>0</v>
      </c>
    </row>
    <row r="336" spans="1:13" ht="15.75" hidden="1" thickBot="1">
      <c r="A336" s="612"/>
      <c r="B336" s="833"/>
      <c r="C336" s="833"/>
      <c r="D336" s="611"/>
      <c r="E336" s="472"/>
      <c r="F336" s="575">
        <v>0</v>
      </c>
      <c r="G336" s="566">
        <v>0</v>
      </c>
      <c r="H336" s="566">
        <v>0</v>
      </c>
      <c r="I336" s="566">
        <v>0</v>
      </c>
      <c r="J336" s="566">
        <v>0</v>
      </c>
      <c r="K336" s="568">
        <v>0</v>
      </c>
      <c r="L336" s="534">
        <f t="shared" si="12"/>
        <v>0</v>
      </c>
      <c r="M336" s="564">
        <v>0</v>
      </c>
    </row>
    <row r="337" spans="1:13" ht="15.75" hidden="1" thickBot="1">
      <c r="A337" s="612"/>
      <c r="B337" s="833"/>
      <c r="C337" s="833"/>
      <c r="D337" s="611"/>
      <c r="E337" s="472"/>
      <c r="F337" s="575">
        <v>0</v>
      </c>
      <c r="G337" s="566">
        <v>0</v>
      </c>
      <c r="H337" s="566">
        <v>0</v>
      </c>
      <c r="I337" s="566">
        <v>0</v>
      </c>
      <c r="J337" s="566">
        <v>0</v>
      </c>
      <c r="K337" s="568">
        <v>0</v>
      </c>
      <c r="L337" s="534">
        <f t="shared" si="12"/>
        <v>0</v>
      </c>
      <c r="M337" s="564">
        <v>0</v>
      </c>
    </row>
    <row r="338" spans="1:13" ht="15.75" hidden="1" thickBot="1">
      <c r="A338" s="612"/>
      <c r="B338" s="833"/>
      <c r="C338" s="833"/>
      <c r="D338" s="611"/>
      <c r="E338" s="472"/>
      <c r="F338" s="575">
        <v>0</v>
      </c>
      <c r="G338" s="566">
        <v>0</v>
      </c>
      <c r="H338" s="566">
        <v>0</v>
      </c>
      <c r="I338" s="566">
        <v>0</v>
      </c>
      <c r="J338" s="566">
        <v>0</v>
      </c>
      <c r="K338" s="568">
        <v>0</v>
      </c>
      <c r="L338" s="534">
        <f t="shared" si="12"/>
        <v>0</v>
      </c>
      <c r="M338" s="564">
        <v>0</v>
      </c>
    </row>
    <row r="339" spans="1:13" ht="15.75" hidden="1" thickBot="1">
      <c r="A339" s="612"/>
      <c r="B339" s="833"/>
      <c r="C339" s="833"/>
      <c r="D339" s="611"/>
      <c r="E339" s="472"/>
      <c r="F339" s="575">
        <v>0</v>
      </c>
      <c r="G339" s="566">
        <v>0</v>
      </c>
      <c r="H339" s="566">
        <v>0</v>
      </c>
      <c r="I339" s="566">
        <v>0</v>
      </c>
      <c r="J339" s="566">
        <v>0</v>
      </c>
      <c r="K339" s="568">
        <v>0</v>
      </c>
      <c r="L339" s="534">
        <f t="shared" si="12"/>
        <v>0</v>
      </c>
      <c r="M339" s="564">
        <v>0</v>
      </c>
    </row>
    <row r="340" spans="1:13" ht="15.75" hidden="1" thickBot="1">
      <c r="A340" s="612"/>
      <c r="B340" s="833"/>
      <c r="C340" s="833"/>
      <c r="D340" s="611"/>
      <c r="E340" s="472"/>
      <c r="F340" s="575">
        <v>0</v>
      </c>
      <c r="G340" s="566">
        <v>0</v>
      </c>
      <c r="H340" s="566">
        <v>0</v>
      </c>
      <c r="I340" s="566">
        <v>0</v>
      </c>
      <c r="J340" s="566">
        <v>0</v>
      </c>
      <c r="K340" s="568">
        <v>0</v>
      </c>
      <c r="L340" s="534">
        <f t="shared" si="12"/>
        <v>0</v>
      </c>
      <c r="M340" s="564">
        <v>0</v>
      </c>
    </row>
    <row r="341" spans="1:13" ht="15.75" hidden="1" thickBot="1">
      <c r="A341" s="612"/>
      <c r="B341" s="833"/>
      <c r="C341" s="833"/>
      <c r="D341" s="611"/>
      <c r="E341" s="472"/>
      <c r="F341" s="575">
        <v>0</v>
      </c>
      <c r="G341" s="566">
        <v>0</v>
      </c>
      <c r="H341" s="566">
        <v>0</v>
      </c>
      <c r="I341" s="566">
        <v>0</v>
      </c>
      <c r="J341" s="566">
        <v>0</v>
      </c>
      <c r="K341" s="568">
        <v>0</v>
      </c>
      <c r="L341" s="534">
        <f t="shared" si="12"/>
        <v>0</v>
      </c>
      <c r="M341" s="564">
        <v>0</v>
      </c>
    </row>
    <row r="342" spans="1:13" ht="15.75" hidden="1" thickBot="1">
      <c r="A342" s="612"/>
      <c r="B342" s="833"/>
      <c r="C342" s="833"/>
      <c r="D342" s="611"/>
      <c r="E342" s="472"/>
      <c r="F342" s="575">
        <v>0</v>
      </c>
      <c r="G342" s="566">
        <v>0</v>
      </c>
      <c r="H342" s="566">
        <v>0</v>
      </c>
      <c r="I342" s="566">
        <v>0</v>
      </c>
      <c r="J342" s="566">
        <v>0</v>
      </c>
      <c r="K342" s="568">
        <v>0</v>
      </c>
      <c r="L342" s="534">
        <f t="shared" si="12"/>
        <v>0</v>
      </c>
      <c r="M342" s="564">
        <v>0</v>
      </c>
    </row>
    <row r="343" spans="1:13" ht="15.75" hidden="1" thickBot="1">
      <c r="A343" s="612"/>
      <c r="B343" s="833"/>
      <c r="C343" s="833"/>
      <c r="D343" s="611"/>
      <c r="E343" s="472"/>
      <c r="F343" s="575">
        <v>0</v>
      </c>
      <c r="G343" s="566">
        <v>0</v>
      </c>
      <c r="H343" s="566">
        <v>0</v>
      </c>
      <c r="I343" s="566">
        <v>0</v>
      </c>
      <c r="J343" s="566">
        <v>0</v>
      </c>
      <c r="K343" s="568">
        <v>0</v>
      </c>
      <c r="L343" s="534">
        <f t="shared" si="12"/>
        <v>0</v>
      </c>
      <c r="M343" s="564">
        <v>0</v>
      </c>
    </row>
    <row r="344" spans="1:13" ht="15.75" hidden="1" thickBot="1">
      <c r="A344" s="612"/>
      <c r="B344" s="833"/>
      <c r="C344" s="833"/>
      <c r="D344" s="611"/>
      <c r="E344" s="472"/>
      <c r="F344" s="575">
        <v>0</v>
      </c>
      <c r="G344" s="566">
        <v>0</v>
      </c>
      <c r="H344" s="566">
        <v>0</v>
      </c>
      <c r="I344" s="566">
        <v>0</v>
      </c>
      <c r="J344" s="566">
        <v>0</v>
      </c>
      <c r="K344" s="568">
        <v>0</v>
      </c>
      <c r="L344" s="534">
        <f t="shared" si="12"/>
        <v>0</v>
      </c>
      <c r="M344" s="564">
        <v>0</v>
      </c>
    </row>
    <row r="345" spans="1:13" ht="15.75" hidden="1" thickBot="1">
      <c r="A345" s="612"/>
      <c r="B345" s="833"/>
      <c r="C345" s="833"/>
      <c r="D345" s="611"/>
      <c r="E345" s="472"/>
      <c r="F345" s="575">
        <v>0</v>
      </c>
      <c r="G345" s="566">
        <v>0</v>
      </c>
      <c r="H345" s="566">
        <v>0</v>
      </c>
      <c r="I345" s="566">
        <v>0</v>
      </c>
      <c r="J345" s="566">
        <v>0</v>
      </c>
      <c r="K345" s="568">
        <v>0</v>
      </c>
      <c r="L345" s="534">
        <f t="shared" si="12"/>
        <v>0</v>
      </c>
      <c r="M345" s="564">
        <v>0</v>
      </c>
    </row>
    <row r="346" spans="1:13" ht="15.75" hidden="1" thickBot="1">
      <c r="A346" s="612"/>
      <c r="B346" s="833"/>
      <c r="C346" s="833"/>
      <c r="D346" s="611"/>
      <c r="E346" s="472"/>
      <c r="F346" s="575">
        <v>0</v>
      </c>
      <c r="G346" s="566">
        <v>0</v>
      </c>
      <c r="H346" s="566">
        <v>0</v>
      </c>
      <c r="I346" s="566">
        <v>0</v>
      </c>
      <c r="J346" s="566">
        <v>0</v>
      </c>
      <c r="K346" s="568">
        <v>0</v>
      </c>
      <c r="L346" s="534">
        <f t="shared" si="12"/>
        <v>0</v>
      </c>
      <c r="M346" s="564">
        <v>0</v>
      </c>
    </row>
    <row r="347" spans="1:13" ht="15.75" hidden="1" thickBot="1">
      <c r="A347" s="612"/>
      <c r="B347" s="833"/>
      <c r="C347" s="833"/>
      <c r="D347" s="611"/>
      <c r="E347" s="472"/>
      <c r="F347" s="575">
        <v>0</v>
      </c>
      <c r="G347" s="566">
        <v>0</v>
      </c>
      <c r="H347" s="566">
        <v>0</v>
      </c>
      <c r="I347" s="566">
        <v>0</v>
      </c>
      <c r="J347" s="566">
        <v>0</v>
      </c>
      <c r="K347" s="568">
        <v>0</v>
      </c>
      <c r="L347" s="534">
        <f t="shared" si="12"/>
        <v>0</v>
      </c>
      <c r="M347" s="564">
        <v>0</v>
      </c>
    </row>
    <row r="348" spans="1:13" ht="15.75" hidden="1" thickBot="1">
      <c r="A348" s="612"/>
      <c r="B348" s="833"/>
      <c r="C348" s="833"/>
      <c r="D348" s="611"/>
      <c r="E348" s="472"/>
      <c r="F348" s="575">
        <v>0</v>
      </c>
      <c r="G348" s="566">
        <v>0</v>
      </c>
      <c r="H348" s="566">
        <v>0</v>
      </c>
      <c r="I348" s="566">
        <v>0</v>
      </c>
      <c r="J348" s="566">
        <v>0</v>
      </c>
      <c r="K348" s="568">
        <v>0</v>
      </c>
      <c r="L348" s="534">
        <f t="shared" ref="L348:L379" si="13">+F348+G348-H348-I348-J348+K348</f>
        <v>0</v>
      </c>
      <c r="M348" s="564">
        <v>0</v>
      </c>
    </row>
    <row r="349" spans="1:13" ht="15.75" hidden="1" thickBot="1">
      <c r="A349" s="612"/>
      <c r="B349" s="833"/>
      <c r="C349" s="833"/>
      <c r="D349" s="611"/>
      <c r="E349" s="472"/>
      <c r="F349" s="575">
        <v>0</v>
      </c>
      <c r="G349" s="566">
        <v>0</v>
      </c>
      <c r="H349" s="566">
        <v>0</v>
      </c>
      <c r="I349" s="566">
        <v>0</v>
      </c>
      <c r="J349" s="566">
        <v>0</v>
      </c>
      <c r="K349" s="568">
        <v>0</v>
      </c>
      <c r="L349" s="534">
        <f t="shared" si="13"/>
        <v>0</v>
      </c>
      <c r="M349" s="564">
        <v>0</v>
      </c>
    </row>
    <row r="350" spans="1:13" ht="15.75" hidden="1" thickBot="1">
      <c r="A350" s="612"/>
      <c r="B350" s="833"/>
      <c r="C350" s="833"/>
      <c r="D350" s="611"/>
      <c r="E350" s="472"/>
      <c r="F350" s="575">
        <v>0</v>
      </c>
      <c r="G350" s="566">
        <v>0</v>
      </c>
      <c r="H350" s="566">
        <v>0</v>
      </c>
      <c r="I350" s="566">
        <v>0</v>
      </c>
      <c r="J350" s="566">
        <v>0</v>
      </c>
      <c r="K350" s="568">
        <v>0</v>
      </c>
      <c r="L350" s="534">
        <f t="shared" si="13"/>
        <v>0</v>
      </c>
      <c r="M350" s="564">
        <v>0</v>
      </c>
    </row>
    <row r="351" spans="1:13" ht="15.75" hidden="1" thickBot="1">
      <c r="A351" s="612"/>
      <c r="B351" s="833"/>
      <c r="C351" s="833"/>
      <c r="D351" s="611"/>
      <c r="E351" s="472"/>
      <c r="F351" s="575">
        <v>0</v>
      </c>
      <c r="G351" s="566">
        <v>0</v>
      </c>
      <c r="H351" s="566">
        <v>0</v>
      </c>
      <c r="I351" s="566">
        <v>0</v>
      </c>
      <c r="J351" s="566">
        <v>0</v>
      </c>
      <c r="K351" s="568">
        <v>0</v>
      </c>
      <c r="L351" s="534">
        <f t="shared" si="13"/>
        <v>0</v>
      </c>
      <c r="M351" s="564">
        <v>0</v>
      </c>
    </row>
    <row r="352" spans="1:13" ht="15.75" hidden="1" thickBot="1">
      <c r="A352" s="612"/>
      <c r="B352" s="833"/>
      <c r="C352" s="833"/>
      <c r="D352" s="611"/>
      <c r="E352" s="472"/>
      <c r="F352" s="575">
        <v>0</v>
      </c>
      <c r="G352" s="566">
        <v>0</v>
      </c>
      <c r="H352" s="566">
        <v>0</v>
      </c>
      <c r="I352" s="566">
        <v>0</v>
      </c>
      <c r="J352" s="566">
        <v>0</v>
      </c>
      <c r="K352" s="568">
        <v>0</v>
      </c>
      <c r="L352" s="534">
        <f t="shared" si="13"/>
        <v>0</v>
      </c>
      <c r="M352" s="564">
        <v>0</v>
      </c>
    </row>
    <row r="353" spans="1:13" ht="15.75" hidden="1" thickBot="1">
      <c r="A353" s="612"/>
      <c r="B353" s="833"/>
      <c r="C353" s="833"/>
      <c r="D353" s="611"/>
      <c r="E353" s="472"/>
      <c r="F353" s="575">
        <v>0</v>
      </c>
      <c r="G353" s="566">
        <v>0</v>
      </c>
      <c r="H353" s="566">
        <v>0</v>
      </c>
      <c r="I353" s="566">
        <v>0</v>
      </c>
      <c r="J353" s="566">
        <v>0</v>
      </c>
      <c r="K353" s="568">
        <v>0</v>
      </c>
      <c r="L353" s="534">
        <f t="shared" si="13"/>
        <v>0</v>
      </c>
      <c r="M353" s="564">
        <v>0</v>
      </c>
    </row>
    <row r="354" spans="1:13" ht="15.75" hidden="1" thickBot="1">
      <c r="A354" s="612"/>
      <c r="B354" s="833"/>
      <c r="C354" s="833"/>
      <c r="D354" s="611"/>
      <c r="E354" s="472"/>
      <c r="F354" s="575">
        <v>0</v>
      </c>
      <c r="G354" s="566">
        <v>0</v>
      </c>
      <c r="H354" s="566">
        <v>0</v>
      </c>
      <c r="I354" s="566">
        <v>0</v>
      </c>
      <c r="J354" s="566">
        <v>0</v>
      </c>
      <c r="K354" s="568">
        <v>0</v>
      </c>
      <c r="L354" s="534">
        <f t="shared" si="13"/>
        <v>0</v>
      </c>
      <c r="M354" s="564">
        <v>0</v>
      </c>
    </row>
    <row r="355" spans="1:13" ht="15.75" hidden="1" thickBot="1">
      <c r="A355" s="612"/>
      <c r="B355" s="833"/>
      <c r="C355" s="833"/>
      <c r="D355" s="611"/>
      <c r="E355" s="472"/>
      <c r="F355" s="575">
        <v>0</v>
      </c>
      <c r="G355" s="566">
        <v>0</v>
      </c>
      <c r="H355" s="566">
        <v>0</v>
      </c>
      <c r="I355" s="566">
        <v>0</v>
      </c>
      <c r="J355" s="566">
        <v>0</v>
      </c>
      <c r="K355" s="568">
        <v>0</v>
      </c>
      <c r="L355" s="534">
        <f t="shared" si="13"/>
        <v>0</v>
      </c>
      <c r="M355" s="564">
        <v>0</v>
      </c>
    </row>
    <row r="356" spans="1:13" ht="15.75" hidden="1" thickBot="1">
      <c r="A356" s="612"/>
      <c r="B356" s="833"/>
      <c r="C356" s="833"/>
      <c r="D356" s="611"/>
      <c r="E356" s="472"/>
      <c r="F356" s="575">
        <v>0</v>
      </c>
      <c r="G356" s="566">
        <v>0</v>
      </c>
      <c r="H356" s="566">
        <v>0</v>
      </c>
      <c r="I356" s="566">
        <v>0</v>
      </c>
      <c r="J356" s="566">
        <v>0</v>
      </c>
      <c r="K356" s="568">
        <v>0</v>
      </c>
      <c r="L356" s="534">
        <f t="shared" si="13"/>
        <v>0</v>
      </c>
      <c r="M356" s="564">
        <v>0</v>
      </c>
    </row>
    <row r="357" spans="1:13" ht="15.75" hidden="1" thickBot="1">
      <c r="A357" s="612"/>
      <c r="B357" s="833"/>
      <c r="C357" s="833"/>
      <c r="D357" s="611"/>
      <c r="E357" s="472"/>
      <c r="F357" s="575">
        <v>0</v>
      </c>
      <c r="G357" s="566">
        <v>0</v>
      </c>
      <c r="H357" s="566">
        <v>0</v>
      </c>
      <c r="I357" s="566">
        <v>0</v>
      </c>
      <c r="J357" s="566">
        <v>0</v>
      </c>
      <c r="K357" s="568">
        <v>0</v>
      </c>
      <c r="L357" s="534">
        <f t="shared" si="13"/>
        <v>0</v>
      </c>
      <c r="M357" s="564">
        <v>0</v>
      </c>
    </row>
    <row r="358" spans="1:13" ht="15.75" hidden="1" thickBot="1">
      <c r="A358" s="612"/>
      <c r="B358" s="833"/>
      <c r="C358" s="833"/>
      <c r="D358" s="611"/>
      <c r="E358" s="472"/>
      <c r="F358" s="575">
        <v>0</v>
      </c>
      <c r="G358" s="566">
        <v>0</v>
      </c>
      <c r="H358" s="566">
        <v>0</v>
      </c>
      <c r="I358" s="566">
        <v>0</v>
      </c>
      <c r="J358" s="566">
        <v>0</v>
      </c>
      <c r="K358" s="568">
        <v>0</v>
      </c>
      <c r="L358" s="534">
        <f t="shared" si="13"/>
        <v>0</v>
      </c>
      <c r="M358" s="564">
        <v>0</v>
      </c>
    </row>
    <row r="359" spans="1:13" ht="15.75" hidden="1" thickBot="1">
      <c r="A359" s="612"/>
      <c r="B359" s="833"/>
      <c r="C359" s="833"/>
      <c r="D359" s="611"/>
      <c r="E359" s="472"/>
      <c r="F359" s="575">
        <v>0</v>
      </c>
      <c r="G359" s="566">
        <v>0</v>
      </c>
      <c r="H359" s="566">
        <v>0</v>
      </c>
      <c r="I359" s="566">
        <v>0</v>
      </c>
      <c r="J359" s="566">
        <v>0</v>
      </c>
      <c r="K359" s="568">
        <v>0</v>
      </c>
      <c r="L359" s="534">
        <f t="shared" si="13"/>
        <v>0</v>
      </c>
      <c r="M359" s="564">
        <v>0</v>
      </c>
    </row>
    <row r="360" spans="1:13" ht="15.75" hidden="1" thickBot="1">
      <c r="A360" s="612"/>
      <c r="B360" s="833"/>
      <c r="C360" s="833"/>
      <c r="D360" s="611"/>
      <c r="E360" s="472"/>
      <c r="F360" s="575">
        <v>0</v>
      </c>
      <c r="G360" s="566">
        <v>0</v>
      </c>
      <c r="H360" s="566">
        <v>0</v>
      </c>
      <c r="I360" s="566">
        <v>0</v>
      </c>
      <c r="J360" s="566">
        <v>0</v>
      </c>
      <c r="K360" s="568">
        <v>0</v>
      </c>
      <c r="L360" s="534">
        <f t="shared" si="13"/>
        <v>0</v>
      </c>
      <c r="M360" s="564">
        <v>0</v>
      </c>
    </row>
    <row r="361" spans="1:13" ht="15.75" hidden="1" thickBot="1">
      <c r="A361" s="612"/>
      <c r="B361" s="833"/>
      <c r="C361" s="833"/>
      <c r="D361" s="611"/>
      <c r="E361" s="472"/>
      <c r="F361" s="575">
        <v>0</v>
      </c>
      <c r="G361" s="566">
        <v>0</v>
      </c>
      <c r="H361" s="566">
        <v>0</v>
      </c>
      <c r="I361" s="566">
        <v>0</v>
      </c>
      <c r="J361" s="566">
        <v>0</v>
      </c>
      <c r="K361" s="568">
        <v>0</v>
      </c>
      <c r="L361" s="534">
        <f t="shared" si="13"/>
        <v>0</v>
      </c>
      <c r="M361" s="564">
        <v>0</v>
      </c>
    </row>
    <row r="362" spans="1:13" ht="15.75" hidden="1" thickBot="1">
      <c r="A362" s="612"/>
      <c r="B362" s="833"/>
      <c r="C362" s="833"/>
      <c r="D362" s="611"/>
      <c r="E362" s="472"/>
      <c r="F362" s="575">
        <v>0</v>
      </c>
      <c r="G362" s="566">
        <v>0</v>
      </c>
      <c r="H362" s="566">
        <v>0</v>
      </c>
      <c r="I362" s="566">
        <v>0</v>
      </c>
      <c r="J362" s="566">
        <v>0</v>
      </c>
      <c r="K362" s="568">
        <v>0</v>
      </c>
      <c r="L362" s="534">
        <f t="shared" si="13"/>
        <v>0</v>
      </c>
      <c r="M362" s="564">
        <v>0</v>
      </c>
    </row>
    <row r="363" spans="1:13" ht="15.75" hidden="1" thickBot="1">
      <c r="A363" s="612"/>
      <c r="B363" s="833"/>
      <c r="C363" s="833"/>
      <c r="D363" s="611"/>
      <c r="E363" s="472"/>
      <c r="F363" s="575">
        <v>0</v>
      </c>
      <c r="G363" s="566">
        <v>0</v>
      </c>
      <c r="H363" s="566">
        <v>0</v>
      </c>
      <c r="I363" s="566">
        <v>0</v>
      </c>
      <c r="J363" s="566">
        <v>0</v>
      </c>
      <c r="K363" s="568">
        <v>0</v>
      </c>
      <c r="L363" s="534">
        <f t="shared" si="13"/>
        <v>0</v>
      </c>
      <c r="M363" s="564">
        <v>0</v>
      </c>
    </row>
    <row r="364" spans="1:13" ht="15.75" hidden="1" thickBot="1">
      <c r="A364" s="612"/>
      <c r="B364" s="833"/>
      <c r="C364" s="833"/>
      <c r="D364" s="611"/>
      <c r="E364" s="472"/>
      <c r="F364" s="575">
        <v>0</v>
      </c>
      <c r="G364" s="566">
        <v>0</v>
      </c>
      <c r="H364" s="566">
        <v>0</v>
      </c>
      <c r="I364" s="566">
        <v>0</v>
      </c>
      <c r="J364" s="566">
        <v>0</v>
      </c>
      <c r="K364" s="568">
        <v>0</v>
      </c>
      <c r="L364" s="534">
        <f t="shared" si="13"/>
        <v>0</v>
      </c>
      <c r="M364" s="564">
        <v>0</v>
      </c>
    </row>
    <row r="365" spans="1:13" ht="15.75" hidden="1" thickBot="1">
      <c r="A365" s="612"/>
      <c r="B365" s="833"/>
      <c r="C365" s="833"/>
      <c r="D365" s="611"/>
      <c r="E365" s="472"/>
      <c r="F365" s="575">
        <v>0</v>
      </c>
      <c r="G365" s="566">
        <v>0</v>
      </c>
      <c r="H365" s="566">
        <v>0</v>
      </c>
      <c r="I365" s="566">
        <v>0</v>
      </c>
      <c r="J365" s="566">
        <v>0</v>
      </c>
      <c r="K365" s="568">
        <v>0</v>
      </c>
      <c r="L365" s="534">
        <f t="shared" si="13"/>
        <v>0</v>
      </c>
      <c r="M365" s="564">
        <v>0</v>
      </c>
    </row>
    <row r="366" spans="1:13" ht="15.75" hidden="1" thickBot="1">
      <c r="A366" s="612"/>
      <c r="B366" s="833"/>
      <c r="C366" s="833"/>
      <c r="D366" s="611"/>
      <c r="E366" s="472"/>
      <c r="F366" s="575">
        <v>0</v>
      </c>
      <c r="G366" s="566">
        <v>0</v>
      </c>
      <c r="H366" s="566">
        <v>0</v>
      </c>
      <c r="I366" s="566">
        <v>0</v>
      </c>
      <c r="J366" s="566">
        <v>0</v>
      </c>
      <c r="K366" s="568">
        <v>0</v>
      </c>
      <c r="L366" s="534">
        <f t="shared" si="13"/>
        <v>0</v>
      </c>
      <c r="M366" s="564">
        <v>0</v>
      </c>
    </row>
    <row r="367" spans="1:13" ht="15.75" hidden="1" thickBot="1">
      <c r="A367" s="612"/>
      <c r="B367" s="833"/>
      <c r="C367" s="833"/>
      <c r="D367" s="611"/>
      <c r="E367" s="472"/>
      <c r="F367" s="575">
        <v>0</v>
      </c>
      <c r="G367" s="566">
        <v>0</v>
      </c>
      <c r="H367" s="566">
        <v>0</v>
      </c>
      <c r="I367" s="566">
        <v>0</v>
      </c>
      <c r="J367" s="566">
        <v>0</v>
      </c>
      <c r="K367" s="568">
        <v>0</v>
      </c>
      <c r="L367" s="534">
        <f t="shared" si="13"/>
        <v>0</v>
      </c>
      <c r="M367" s="564">
        <v>0</v>
      </c>
    </row>
    <row r="368" spans="1:13" ht="15.75" hidden="1" thickBot="1">
      <c r="A368" s="612"/>
      <c r="B368" s="833"/>
      <c r="C368" s="833"/>
      <c r="D368" s="611"/>
      <c r="E368" s="472"/>
      <c r="F368" s="575">
        <v>0</v>
      </c>
      <c r="G368" s="566">
        <v>0</v>
      </c>
      <c r="H368" s="566">
        <v>0</v>
      </c>
      <c r="I368" s="566">
        <v>0</v>
      </c>
      <c r="J368" s="566">
        <v>0</v>
      </c>
      <c r="K368" s="568">
        <v>0</v>
      </c>
      <c r="L368" s="534">
        <f t="shared" si="13"/>
        <v>0</v>
      </c>
      <c r="M368" s="564">
        <v>0</v>
      </c>
    </row>
    <row r="369" spans="1:13" ht="15.75" hidden="1" thickBot="1">
      <c r="A369" s="612"/>
      <c r="B369" s="833"/>
      <c r="C369" s="833"/>
      <c r="D369" s="611"/>
      <c r="E369" s="472"/>
      <c r="F369" s="575">
        <v>0</v>
      </c>
      <c r="G369" s="566">
        <v>0</v>
      </c>
      <c r="H369" s="566">
        <v>0</v>
      </c>
      <c r="I369" s="566">
        <v>0</v>
      </c>
      <c r="J369" s="566">
        <v>0</v>
      </c>
      <c r="K369" s="568">
        <v>0</v>
      </c>
      <c r="L369" s="534">
        <f t="shared" si="13"/>
        <v>0</v>
      </c>
      <c r="M369" s="564">
        <v>0</v>
      </c>
    </row>
    <row r="370" spans="1:13" ht="15.75" hidden="1" thickBot="1">
      <c r="A370" s="612"/>
      <c r="B370" s="833"/>
      <c r="C370" s="833"/>
      <c r="D370" s="611"/>
      <c r="E370" s="472"/>
      <c r="F370" s="575">
        <v>0</v>
      </c>
      <c r="G370" s="566">
        <v>0</v>
      </c>
      <c r="H370" s="566">
        <v>0</v>
      </c>
      <c r="I370" s="566">
        <v>0</v>
      </c>
      <c r="J370" s="566">
        <v>0</v>
      </c>
      <c r="K370" s="568">
        <v>0</v>
      </c>
      <c r="L370" s="534">
        <f t="shared" si="13"/>
        <v>0</v>
      </c>
      <c r="M370" s="564">
        <v>0</v>
      </c>
    </row>
    <row r="371" spans="1:13" ht="15.75" hidden="1" thickBot="1">
      <c r="A371" s="612"/>
      <c r="B371" s="833"/>
      <c r="C371" s="833"/>
      <c r="D371" s="611"/>
      <c r="E371" s="472"/>
      <c r="F371" s="575">
        <v>0</v>
      </c>
      <c r="G371" s="566">
        <v>0</v>
      </c>
      <c r="H371" s="566">
        <v>0</v>
      </c>
      <c r="I371" s="566">
        <v>0</v>
      </c>
      <c r="J371" s="566">
        <v>0</v>
      </c>
      <c r="K371" s="568">
        <v>0</v>
      </c>
      <c r="L371" s="534">
        <f t="shared" si="13"/>
        <v>0</v>
      </c>
      <c r="M371" s="564">
        <v>0</v>
      </c>
    </row>
    <row r="372" spans="1:13" ht="15.75" hidden="1" thickBot="1">
      <c r="A372" s="612"/>
      <c r="B372" s="833"/>
      <c r="C372" s="833"/>
      <c r="D372" s="611"/>
      <c r="E372" s="472"/>
      <c r="F372" s="575">
        <v>0</v>
      </c>
      <c r="G372" s="566">
        <v>0</v>
      </c>
      <c r="H372" s="566">
        <v>0</v>
      </c>
      <c r="I372" s="566">
        <v>0</v>
      </c>
      <c r="J372" s="566">
        <v>0</v>
      </c>
      <c r="K372" s="568">
        <v>0</v>
      </c>
      <c r="L372" s="534">
        <f t="shared" si="13"/>
        <v>0</v>
      </c>
      <c r="M372" s="564">
        <v>0</v>
      </c>
    </row>
    <row r="373" spans="1:13" ht="15.75" hidden="1" thickBot="1">
      <c r="A373" s="612"/>
      <c r="B373" s="833"/>
      <c r="C373" s="833"/>
      <c r="D373" s="611"/>
      <c r="E373" s="472"/>
      <c r="F373" s="575">
        <v>0</v>
      </c>
      <c r="G373" s="566">
        <v>0</v>
      </c>
      <c r="H373" s="566">
        <v>0</v>
      </c>
      <c r="I373" s="566">
        <v>0</v>
      </c>
      <c r="J373" s="566">
        <v>0</v>
      </c>
      <c r="K373" s="568">
        <v>0</v>
      </c>
      <c r="L373" s="534">
        <f t="shared" si="13"/>
        <v>0</v>
      </c>
      <c r="M373" s="564">
        <v>0</v>
      </c>
    </row>
    <row r="374" spans="1:13" ht="15.75" hidden="1" thickBot="1">
      <c r="A374" s="612"/>
      <c r="B374" s="833"/>
      <c r="C374" s="833"/>
      <c r="D374" s="611"/>
      <c r="E374" s="472"/>
      <c r="F374" s="575">
        <v>0</v>
      </c>
      <c r="G374" s="566">
        <v>0</v>
      </c>
      <c r="H374" s="566">
        <v>0</v>
      </c>
      <c r="I374" s="566">
        <v>0</v>
      </c>
      <c r="J374" s="566">
        <v>0</v>
      </c>
      <c r="K374" s="568">
        <v>0</v>
      </c>
      <c r="L374" s="534">
        <f t="shared" si="13"/>
        <v>0</v>
      </c>
      <c r="M374" s="564">
        <v>0</v>
      </c>
    </row>
    <row r="375" spans="1:13" ht="15.75" hidden="1" thickBot="1">
      <c r="A375" s="612"/>
      <c r="B375" s="833"/>
      <c r="C375" s="833"/>
      <c r="D375" s="611"/>
      <c r="E375" s="472"/>
      <c r="F375" s="575">
        <v>0</v>
      </c>
      <c r="G375" s="566">
        <v>0</v>
      </c>
      <c r="H375" s="566">
        <v>0</v>
      </c>
      <c r="I375" s="566">
        <v>0</v>
      </c>
      <c r="J375" s="566">
        <v>0</v>
      </c>
      <c r="K375" s="568">
        <v>0</v>
      </c>
      <c r="L375" s="534">
        <f t="shared" si="13"/>
        <v>0</v>
      </c>
      <c r="M375" s="564">
        <v>0</v>
      </c>
    </row>
    <row r="376" spans="1:13" ht="15.75" hidden="1" thickBot="1">
      <c r="A376" s="612"/>
      <c r="B376" s="833"/>
      <c r="C376" s="833"/>
      <c r="D376" s="611"/>
      <c r="E376" s="472"/>
      <c r="F376" s="575">
        <v>0</v>
      </c>
      <c r="G376" s="566">
        <v>0</v>
      </c>
      <c r="H376" s="566">
        <v>0</v>
      </c>
      <c r="I376" s="566">
        <v>0</v>
      </c>
      <c r="J376" s="566">
        <v>0</v>
      </c>
      <c r="K376" s="568">
        <v>0</v>
      </c>
      <c r="L376" s="534">
        <f t="shared" si="13"/>
        <v>0</v>
      </c>
      <c r="M376" s="564">
        <v>0</v>
      </c>
    </row>
    <row r="377" spans="1:13" ht="15.75" hidden="1" thickBot="1">
      <c r="A377" s="612"/>
      <c r="B377" s="833"/>
      <c r="C377" s="833"/>
      <c r="D377" s="611"/>
      <c r="E377" s="472"/>
      <c r="F377" s="575">
        <v>0</v>
      </c>
      <c r="G377" s="566">
        <v>0</v>
      </c>
      <c r="H377" s="566">
        <v>0</v>
      </c>
      <c r="I377" s="566">
        <v>0</v>
      </c>
      <c r="J377" s="566">
        <v>0</v>
      </c>
      <c r="K377" s="568">
        <v>0</v>
      </c>
      <c r="L377" s="534">
        <f t="shared" si="13"/>
        <v>0</v>
      </c>
      <c r="M377" s="564">
        <v>0</v>
      </c>
    </row>
    <row r="378" spans="1:13" ht="15.75" hidden="1" thickBot="1">
      <c r="A378" s="612"/>
      <c r="B378" s="833"/>
      <c r="C378" s="833"/>
      <c r="D378" s="611"/>
      <c r="E378" s="472"/>
      <c r="F378" s="575">
        <v>0</v>
      </c>
      <c r="G378" s="566">
        <v>0</v>
      </c>
      <c r="H378" s="566">
        <v>0</v>
      </c>
      <c r="I378" s="566">
        <v>0</v>
      </c>
      <c r="J378" s="566">
        <v>0</v>
      </c>
      <c r="K378" s="568">
        <v>0</v>
      </c>
      <c r="L378" s="534">
        <f t="shared" si="13"/>
        <v>0</v>
      </c>
      <c r="M378" s="564">
        <v>0</v>
      </c>
    </row>
    <row r="379" spans="1:13" ht="15.75" hidden="1" thickBot="1">
      <c r="A379" s="612"/>
      <c r="B379" s="833"/>
      <c r="C379" s="833"/>
      <c r="D379" s="611"/>
      <c r="E379" s="472"/>
      <c r="F379" s="575">
        <v>0</v>
      </c>
      <c r="G379" s="566">
        <v>0</v>
      </c>
      <c r="H379" s="566">
        <v>0</v>
      </c>
      <c r="I379" s="566">
        <v>0</v>
      </c>
      <c r="J379" s="566">
        <v>0</v>
      </c>
      <c r="K379" s="568">
        <v>0</v>
      </c>
      <c r="L379" s="534">
        <f t="shared" si="13"/>
        <v>0</v>
      </c>
      <c r="M379" s="564">
        <v>0</v>
      </c>
    </row>
    <row r="380" spans="1:13" ht="15.75" hidden="1" thickBot="1">
      <c r="A380" s="612"/>
      <c r="B380" s="833"/>
      <c r="C380" s="833"/>
      <c r="D380" s="611"/>
      <c r="E380" s="472"/>
      <c r="F380" s="575">
        <v>0</v>
      </c>
      <c r="G380" s="566">
        <v>0</v>
      </c>
      <c r="H380" s="566">
        <v>0</v>
      </c>
      <c r="I380" s="566">
        <v>0</v>
      </c>
      <c r="J380" s="566">
        <v>0</v>
      </c>
      <c r="K380" s="568">
        <v>0</v>
      </c>
      <c r="L380" s="534">
        <f t="shared" ref="L380:L411" si="14">+F380+G380-H380-I380-J380+K380</f>
        <v>0</v>
      </c>
      <c r="M380" s="564">
        <v>0</v>
      </c>
    </row>
    <row r="381" spans="1:13" ht="15.75" hidden="1" thickBot="1">
      <c r="A381" s="612"/>
      <c r="B381" s="833"/>
      <c r="C381" s="833"/>
      <c r="D381" s="611"/>
      <c r="E381" s="472"/>
      <c r="F381" s="575">
        <v>0</v>
      </c>
      <c r="G381" s="566">
        <v>0</v>
      </c>
      <c r="H381" s="566">
        <v>0</v>
      </c>
      <c r="I381" s="566">
        <v>0</v>
      </c>
      <c r="J381" s="566">
        <v>0</v>
      </c>
      <c r="K381" s="568">
        <v>0</v>
      </c>
      <c r="L381" s="534">
        <f t="shared" si="14"/>
        <v>0</v>
      </c>
      <c r="M381" s="564">
        <v>0</v>
      </c>
    </row>
    <row r="382" spans="1:13" ht="15.75" hidden="1" thickBot="1">
      <c r="A382" s="612"/>
      <c r="B382" s="833"/>
      <c r="C382" s="833"/>
      <c r="D382" s="611"/>
      <c r="E382" s="472"/>
      <c r="F382" s="575">
        <v>0</v>
      </c>
      <c r="G382" s="566">
        <v>0</v>
      </c>
      <c r="H382" s="566">
        <v>0</v>
      </c>
      <c r="I382" s="566">
        <v>0</v>
      </c>
      <c r="J382" s="566">
        <v>0</v>
      </c>
      <c r="K382" s="568">
        <v>0</v>
      </c>
      <c r="L382" s="534">
        <f t="shared" si="14"/>
        <v>0</v>
      </c>
      <c r="M382" s="564">
        <v>0</v>
      </c>
    </row>
    <row r="383" spans="1:13" ht="15.75" hidden="1" thickBot="1">
      <c r="A383" s="612"/>
      <c r="B383" s="833"/>
      <c r="C383" s="833"/>
      <c r="D383" s="611"/>
      <c r="E383" s="472"/>
      <c r="F383" s="575">
        <v>0</v>
      </c>
      <c r="G383" s="566">
        <v>0</v>
      </c>
      <c r="H383" s="566">
        <v>0</v>
      </c>
      <c r="I383" s="566">
        <v>0</v>
      </c>
      <c r="J383" s="566">
        <v>0</v>
      </c>
      <c r="K383" s="568">
        <v>0</v>
      </c>
      <c r="L383" s="534">
        <f t="shared" si="14"/>
        <v>0</v>
      </c>
      <c r="M383" s="564">
        <v>0</v>
      </c>
    </row>
    <row r="384" spans="1:13" ht="15.75" hidden="1" thickBot="1">
      <c r="A384" s="612"/>
      <c r="B384" s="833"/>
      <c r="C384" s="833"/>
      <c r="D384" s="611"/>
      <c r="E384" s="472"/>
      <c r="F384" s="575">
        <v>0</v>
      </c>
      <c r="G384" s="566">
        <v>0</v>
      </c>
      <c r="H384" s="566">
        <v>0</v>
      </c>
      <c r="I384" s="566">
        <v>0</v>
      </c>
      <c r="J384" s="566">
        <v>0</v>
      </c>
      <c r="K384" s="568">
        <v>0</v>
      </c>
      <c r="L384" s="534">
        <f t="shared" si="14"/>
        <v>0</v>
      </c>
      <c r="M384" s="564">
        <v>0</v>
      </c>
    </row>
    <row r="385" spans="1:13" ht="15.75" hidden="1" thickBot="1">
      <c r="A385" s="612"/>
      <c r="B385" s="833"/>
      <c r="C385" s="833"/>
      <c r="D385" s="611"/>
      <c r="E385" s="472"/>
      <c r="F385" s="575">
        <v>0</v>
      </c>
      <c r="G385" s="566">
        <v>0</v>
      </c>
      <c r="H385" s="566">
        <v>0</v>
      </c>
      <c r="I385" s="566">
        <v>0</v>
      </c>
      <c r="J385" s="566">
        <v>0</v>
      </c>
      <c r="K385" s="568">
        <v>0</v>
      </c>
      <c r="L385" s="534">
        <f t="shared" si="14"/>
        <v>0</v>
      </c>
      <c r="M385" s="564">
        <v>0</v>
      </c>
    </row>
    <row r="386" spans="1:13" ht="15.75" hidden="1" thickBot="1">
      <c r="A386" s="612"/>
      <c r="B386" s="833"/>
      <c r="C386" s="833"/>
      <c r="D386" s="611"/>
      <c r="E386" s="472"/>
      <c r="F386" s="575">
        <v>0</v>
      </c>
      <c r="G386" s="566">
        <v>0</v>
      </c>
      <c r="H386" s="566">
        <v>0</v>
      </c>
      <c r="I386" s="566">
        <v>0</v>
      </c>
      <c r="J386" s="566">
        <v>0</v>
      </c>
      <c r="K386" s="568">
        <v>0</v>
      </c>
      <c r="L386" s="534">
        <f t="shared" si="14"/>
        <v>0</v>
      </c>
      <c r="M386" s="564">
        <v>0</v>
      </c>
    </row>
    <row r="387" spans="1:13" ht="15.75" hidden="1" thickBot="1">
      <c r="A387" s="612"/>
      <c r="B387" s="833"/>
      <c r="C387" s="833"/>
      <c r="D387" s="611"/>
      <c r="E387" s="472"/>
      <c r="F387" s="575">
        <v>0</v>
      </c>
      <c r="G387" s="566">
        <v>0</v>
      </c>
      <c r="H387" s="566">
        <v>0</v>
      </c>
      <c r="I387" s="566">
        <v>0</v>
      </c>
      <c r="J387" s="566">
        <v>0</v>
      </c>
      <c r="K387" s="568">
        <v>0</v>
      </c>
      <c r="L387" s="534">
        <f t="shared" si="14"/>
        <v>0</v>
      </c>
      <c r="M387" s="564">
        <v>0</v>
      </c>
    </row>
    <row r="388" spans="1:13" ht="15.75" hidden="1" thickBot="1">
      <c r="A388" s="612"/>
      <c r="B388" s="833"/>
      <c r="C388" s="833"/>
      <c r="D388" s="611"/>
      <c r="E388" s="472"/>
      <c r="F388" s="575">
        <v>0</v>
      </c>
      <c r="G388" s="566">
        <v>0</v>
      </c>
      <c r="H388" s="566">
        <v>0</v>
      </c>
      <c r="I388" s="566">
        <v>0</v>
      </c>
      <c r="J388" s="566">
        <v>0</v>
      </c>
      <c r="K388" s="568">
        <v>0</v>
      </c>
      <c r="L388" s="534">
        <f t="shared" si="14"/>
        <v>0</v>
      </c>
      <c r="M388" s="564">
        <v>0</v>
      </c>
    </row>
    <row r="389" spans="1:13" ht="15.75" hidden="1" thickBot="1">
      <c r="A389" s="612"/>
      <c r="B389" s="833"/>
      <c r="C389" s="833"/>
      <c r="D389" s="611"/>
      <c r="E389" s="472"/>
      <c r="F389" s="575">
        <v>0</v>
      </c>
      <c r="G389" s="566">
        <v>0</v>
      </c>
      <c r="H389" s="566">
        <v>0</v>
      </c>
      <c r="I389" s="566">
        <v>0</v>
      </c>
      <c r="J389" s="566">
        <v>0</v>
      </c>
      <c r="K389" s="568">
        <v>0</v>
      </c>
      <c r="L389" s="534">
        <f t="shared" si="14"/>
        <v>0</v>
      </c>
      <c r="M389" s="564">
        <v>0</v>
      </c>
    </row>
    <row r="390" spans="1:13" ht="15.75" hidden="1" thickBot="1">
      <c r="A390" s="612"/>
      <c r="B390" s="833"/>
      <c r="C390" s="833"/>
      <c r="D390" s="611"/>
      <c r="E390" s="472"/>
      <c r="F390" s="575">
        <v>0</v>
      </c>
      <c r="G390" s="566">
        <v>0</v>
      </c>
      <c r="H390" s="566">
        <v>0</v>
      </c>
      <c r="I390" s="566">
        <v>0</v>
      </c>
      <c r="J390" s="566">
        <v>0</v>
      </c>
      <c r="K390" s="568">
        <v>0</v>
      </c>
      <c r="L390" s="534">
        <f t="shared" si="14"/>
        <v>0</v>
      </c>
      <c r="M390" s="564">
        <v>0</v>
      </c>
    </row>
    <row r="391" spans="1:13" ht="15.75" hidden="1" thickBot="1">
      <c r="A391" s="612"/>
      <c r="B391" s="833"/>
      <c r="C391" s="833"/>
      <c r="D391" s="611"/>
      <c r="E391" s="472"/>
      <c r="F391" s="575">
        <v>0</v>
      </c>
      <c r="G391" s="566">
        <v>0</v>
      </c>
      <c r="H391" s="566">
        <v>0</v>
      </c>
      <c r="I391" s="566">
        <v>0</v>
      </c>
      <c r="J391" s="566">
        <v>0</v>
      </c>
      <c r="K391" s="568">
        <v>0</v>
      </c>
      <c r="L391" s="534">
        <f t="shared" si="14"/>
        <v>0</v>
      </c>
      <c r="M391" s="564">
        <v>0</v>
      </c>
    </row>
    <row r="392" spans="1:13" ht="15.75" hidden="1" thickBot="1">
      <c r="A392" s="612"/>
      <c r="B392" s="833"/>
      <c r="C392" s="833"/>
      <c r="D392" s="611"/>
      <c r="E392" s="472"/>
      <c r="F392" s="575">
        <v>0</v>
      </c>
      <c r="G392" s="566">
        <v>0</v>
      </c>
      <c r="H392" s="566">
        <v>0</v>
      </c>
      <c r="I392" s="566">
        <v>0</v>
      </c>
      <c r="J392" s="566">
        <v>0</v>
      </c>
      <c r="K392" s="568">
        <v>0</v>
      </c>
      <c r="L392" s="534">
        <f t="shared" si="14"/>
        <v>0</v>
      </c>
      <c r="M392" s="564">
        <v>0</v>
      </c>
    </row>
    <row r="393" spans="1:13" ht="15.75" hidden="1" thickBot="1">
      <c r="A393" s="612"/>
      <c r="B393" s="833"/>
      <c r="C393" s="833"/>
      <c r="D393" s="611"/>
      <c r="E393" s="472"/>
      <c r="F393" s="575">
        <v>0</v>
      </c>
      <c r="G393" s="566">
        <v>0</v>
      </c>
      <c r="H393" s="566">
        <v>0</v>
      </c>
      <c r="I393" s="566">
        <v>0</v>
      </c>
      <c r="J393" s="566">
        <v>0</v>
      </c>
      <c r="K393" s="568">
        <v>0</v>
      </c>
      <c r="L393" s="534">
        <f t="shared" si="14"/>
        <v>0</v>
      </c>
      <c r="M393" s="564">
        <v>0</v>
      </c>
    </row>
    <row r="394" spans="1:13" ht="15.75" hidden="1" thickBot="1">
      <c r="A394" s="612"/>
      <c r="B394" s="833"/>
      <c r="C394" s="833"/>
      <c r="D394" s="611"/>
      <c r="E394" s="472"/>
      <c r="F394" s="575">
        <v>0</v>
      </c>
      <c r="G394" s="566">
        <v>0</v>
      </c>
      <c r="H394" s="566">
        <v>0</v>
      </c>
      <c r="I394" s="566">
        <v>0</v>
      </c>
      <c r="J394" s="566">
        <v>0</v>
      </c>
      <c r="K394" s="568">
        <v>0</v>
      </c>
      <c r="L394" s="534">
        <f t="shared" si="14"/>
        <v>0</v>
      </c>
      <c r="M394" s="564">
        <v>0</v>
      </c>
    </row>
    <row r="395" spans="1:13" ht="15.75" hidden="1" thickBot="1">
      <c r="A395" s="612"/>
      <c r="B395" s="833"/>
      <c r="C395" s="833"/>
      <c r="D395" s="611"/>
      <c r="E395" s="472"/>
      <c r="F395" s="575">
        <v>0</v>
      </c>
      <c r="G395" s="566">
        <v>0</v>
      </c>
      <c r="H395" s="566">
        <v>0</v>
      </c>
      <c r="I395" s="566">
        <v>0</v>
      </c>
      <c r="J395" s="566">
        <v>0</v>
      </c>
      <c r="K395" s="568">
        <v>0</v>
      </c>
      <c r="L395" s="534">
        <f t="shared" si="14"/>
        <v>0</v>
      </c>
      <c r="M395" s="564">
        <v>0</v>
      </c>
    </row>
    <row r="396" spans="1:13" ht="15.75" hidden="1" thickBot="1">
      <c r="A396" s="612"/>
      <c r="B396" s="833"/>
      <c r="C396" s="833"/>
      <c r="D396" s="611"/>
      <c r="E396" s="472"/>
      <c r="F396" s="575">
        <v>0</v>
      </c>
      <c r="G396" s="566">
        <v>0</v>
      </c>
      <c r="H396" s="566">
        <v>0</v>
      </c>
      <c r="I396" s="566">
        <v>0</v>
      </c>
      <c r="J396" s="566">
        <v>0</v>
      </c>
      <c r="K396" s="568">
        <v>0</v>
      </c>
      <c r="L396" s="534">
        <f t="shared" si="14"/>
        <v>0</v>
      </c>
      <c r="M396" s="564">
        <v>0</v>
      </c>
    </row>
    <row r="397" spans="1:13" ht="15.75" hidden="1" thickBot="1">
      <c r="A397" s="612"/>
      <c r="B397" s="833"/>
      <c r="C397" s="833"/>
      <c r="D397" s="611"/>
      <c r="E397" s="472"/>
      <c r="F397" s="575">
        <v>0</v>
      </c>
      <c r="G397" s="566">
        <v>0</v>
      </c>
      <c r="H397" s="566">
        <v>0</v>
      </c>
      <c r="I397" s="566">
        <v>0</v>
      </c>
      <c r="J397" s="566">
        <v>0</v>
      </c>
      <c r="K397" s="568">
        <v>0</v>
      </c>
      <c r="L397" s="534">
        <f t="shared" si="14"/>
        <v>0</v>
      </c>
      <c r="M397" s="564">
        <v>0</v>
      </c>
    </row>
    <row r="398" spans="1:13" ht="15.75" hidden="1" thickBot="1">
      <c r="A398" s="612"/>
      <c r="B398" s="833"/>
      <c r="C398" s="833"/>
      <c r="D398" s="611"/>
      <c r="E398" s="472"/>
      <c r="F398" s="575">
        <v>0</v>
      </c>
      <c r="G398" s="566">
        <v>0</v>
      </c>
      <c r="H398" s="566">
        <v>0</v>
      </c>
      <c r="I398" s="566">
        <v>0</v>
      </c>
      <c r="J398" s="566">
        <v>0</v>
      </c>
      <c r="K398" s="568">
        <v>0</v>
      </c>
      <c r="L398" s="534">
        <f t="shared" si="14"/>
        <v>0</v>
      </c>
      <c r="M398" s="564">
        <v>0</v>
      </c>
    </row>
    <row r="399" spans="1:13" ht="15.75" hidden="1" thickBot="1">
      <c r="A399" s="612"/>
      <c r="B399" s="833"/>
      <c r="C399" s="833"/>
      <c r="D399" s="611"/>
      <c r="E399" s="472"/>
      <c r="F399" s="575">
        <v>0</v>
      </c>
      <c r="G399" s="566">
        <v>0</v>
      </c>
      <c r="H399" s="566">
        <v>0</v>
      </c>
      <c r="I399" s="566">
        <v>0</v>
      </c>
      <c r="J399" s="566">
        <v>0</v>
      </c>
      <c r="K399" s="568">
        <v>0</v>
      </c>
      <c r="L399" s="534">
        <f t="shared" si="14"/>
        <v>0</v>
      </c>
      <c r="M399" s="564">
        <v>0</v>
      </c>
    </row>
    <row r="400" spans="1:13" ht="15.75" hidden="1" thickBot="1">
      <c r="A400" s="612"/>
      <c r="B400" s="833"/>
      <c r="C400" s="833"/>
      <c r="D400" s="611"/>
      <c r="E400" s="472"/>
      <c r="F400" s="575">
        <v>0</v>
      </c>
      <c r="G400" s="566">
        <v>0</v>
      </c>
      <c r="H400" s="566">
        <v>0</v>
      </c>
      <c r="I400" s="566">
        <v>0</v>
      </c>
      <c r="J400" s="566">
        <v>0</v>
      </c>
      <c r="K400" s="568">
        <v>0</v>
      </c>
      <c r="L400" s="534">
        <f t="shared" si="14"/>
        <v>0</v>
      </c>
      <c r="M400" s="564">
        <v>0</v>
      </c>
    </row>
    <row r="401" spans="1:13" ht="15.75" hidden="1" thickBot="1">
      <c r="A401" s="612"/>
      <c r="B401" s="833"/>
      <c r="C401" s="833"/>
      <c r="D401" s="611"/>
      <c r="E401" s="472"/>
      <c r="F401" s="575">
        <v>0</v>
      </c>
      <c r="G401" s="566">
        <v>0</v>
      </c>
      <c r="H401" s="566">
        <v>0</v>
      </c>
      <c r="I401" s="566">
        <v>0</v>
      </c>
      <c r="J401" s="566">
        <v>0</v>
      </c>
      <c r="K401" s="568">
        <v>0</v>
      </c>
      <c r="L401" s="534">
        <f t="shared" si="14"/>
        <v>0</v>
      </c>
      <c r="M401" s="564">
        <v>0</v>
      </c>
    </row>
    <row r="402" spans="1:13" ht="15.75" hidden="1" thickBot="1">
      <c r="A402" s="612"/>
      <c r="B402" s="833"/>
      <c r="C402" s="833"/>
      <c r="D402" s="611"/>
      <c r="E402" s="472"/>
      <c r="F402" s="575">
        <v>0</v>
      </c>
      <c r="G402" s="566">
        <v>0</v>
      </c>
      <c r="H402" s="566">
        <v>0</v>
      </c>
      <c r="I402" s="566">
        <v>0</v>
      </c>
      <c r="J402" s="566">
        <v>0</v>
      </c>
      <c r="K402" s="568">
        <v>0</v>
      </c>
      <c r="L402" s="534">
        <f t="shared" si="14"/>
        <v>0</v>
      </c>
      <c r="M402" s="564">
        <v>0</v>
      </c>
    </row>
    <row r="403" spans="1:13" ht="15.75" hidden="1" thickBot="1">
      <c r="A403" s="612"/>
      <c r="B403" s="833"/>
      <c r="C403" s="833"/>
      <c r="D403" s="611"/>
      <c r="E403" s="472"/>
      <c r="F403" s="575">
        <v>0</v>
      </c>
      <c r="G403" s="566">
        <v>0</v>
      </c>
      <c r="H403" s="566">
        <v>0</v>
      </c>
      <c r="I403" s="566">
        <v>0</v>
      </c>
      <c r="J403" s="566">
        <v>0</v>
      </c>
      <c r="K403" s="568">
        <v>0</v>
      </c>
      <c r="L403" s="534">
        <f t="shared" si="14"/>
        <v>0</v>
      </c>
      <c r="M403" s="564">
        <v>0</v>
      </c>
    </row>
    <row r="404" spans="1:13" ht="15.75" hidden="1" thickBot="1">
      <c r="A404" s="612"/>
      <c r="B404" s="833"/>
      <c r="C404" s="833"/>
      <c r="D404" s="611"/>
      <c r="E404" s="472"/>
      <c r="F404" s="575">
        <v>0</v>
      </c>
      <c r="G404" s="566">
        <v>0</v>
      </c>
      <c r="H404" s="566">
        <v>0</v>
      </c>
      <c r="I404" s="566">
        <v>0</v>
      </c>
      <c r="J404" s="566">
        <v>0</v>
      </c>
      <c r="K404" s="568">
        <v>0</v>
      </c>
      <c r="L404" s="534">
        <f t="shared" si="14"/>
        <v>0</v>
      </c>
      <c r="M404" s="564">
        <v>0</v>
      </c>
    </row>
    <row r="405" spans="1:13" ht="15.75" hidden="1" thickBot="1">
      <c r="A405" s="612"/>
      <c r="B405" s="833"/>
      <c r="C405" s="833"/>
      <c r="D405" s="611"/>
      <c r="E405" s="472"/>
      <c r="F405" s="575">
        <v>0</v>
      </c>
      <c r="G405" s="566">
        <v>0</v>
      </c>
      <c r="H405" s="566">
        <v>0</v>
      </c>
      <c r="I405" s="566">
        <v>0</v>
      </c>
      <c r="J405" s="566">
        <v>0</v>
      </c>
      <c r="K405" s="568">
        <v>0</v>
      </c>
      <c r="L405" s="534">
        <f t="shared" si="14"/>
        <v>0</v>
      </c>
      <c r="M405" s="564">
        <v>0</v>
      </c>
    </row>
    <row r="406" spans="1:13" ht="15.75" hidden="1" thickBot="1">
      <c r="A406" s="612"/>
      <c r="B406" s="833"/>
      <c r="C406" s="833"/>
      <c r="D406" s="611"/>
      <c r="E406" s="472"/>
      <c r="F406" s="575">
        <v>0</v>
      </c>
      <c r="G406" s="566">
        <v>0</v>
      </c>
      <c r="H406" s="566">
        <v>0</v>
      </c>
      <c r="I406" s="566">
        <v>0</v>
      </c>
      <c r="J406" s="566">
        <v>0</v>
      </c>
      <c r="K406" s="568">
        <v>0</v>
      </c>
      <c r="L406" s="534">
        <f t="shared" si="14"/>
        <v>0</v>
      </c>
      <c r="M406" s="564">
        <v>0</v>
      </c>
    </row>
    <row r="407" spans="1:13" ht="15.75" hidden="1" thickBot="1">
      <c r="A407" s="612"/>
      <c r="B407" s="833"/>
      <c r="C407" s="833"/>
      <c r="D407" s="611"/>
      <c r="E407" s="472"/>
      <c r="F407" s="575">
        <v>0</v>
      </c>
      <c r="G407" s="566">
        <v>0</v>
      </c>
      <c r="H407" s="566">
        <v>0</v>
      </c>
      <c r="I407" s="566">
        <v>0</v>
      </c>
      <c r="J407" s="566">
        <v>0</v>
      </c>
      <c r="K407" s="568">
        <v>0</v>
      </c>
      <c r="L407" s="534">
        <f t="shared" si="14"/>
        <v>0</v>
      </c>
      <c r="M407" s="564">
        <v>0</v>
      </c>
    </row>
    <row r="408" spans="1:13" ht="15.75" hidden="1" thickBot="1">
      <c r="A408" s="612"/>
      <c r="B408" s="833"/>
      <c r="C408" s="833"/>
      <c r="D408" s="611"/>
      <c r="E408" s="472"/>
      <c r="F408" s="575">
        <v>0</v>
      </c>
      <c r="G408" s="566">
        <v>0</v>
      </c>
      <c r="H408" s="566">
        <v>0</v>
      </c>
      <c r="I408" s="566">
        <v>0</v>
      </c>
      <c r="J408" s="566">
        <v>0</v>
      </c>
      <c r="K408" s="568">
        <v>0</v>
      </c>
      <c r="L408" s="534">
        <f t="shared" si="14"/>
        <v>0</v>
      </c>
      <c r="M408" s="564">
        <v>0</v>
      </c>
    </row>
    <row r="409" spans="1:13" ht="15.75" hidden="1" thickBot="1">
      <c r="A409" s="612"/>
      <c r="B409" s="833"/>
      <c r="C409" s="833"/>
      <c r="D409" s="611"/>
      <c r="E409" s="472"/>
      <c r="F409" s="575">
        <v>0</v>
      </c>
      <c r="G409" s="566">
        <v>0</v>
      </c>
      <c r="H409" s="566">
        <v>0</v>
      </c>
      <c r="I409" s="566">
        <v>0</v>
      </c>
      <c r="J409" s="566">
        <v>0</v>
      </c>
      <c r="K409" s="568">
        <v>0</v>
      </c>
      <c r="L409" s="534">
        <f t="shared" si="14"/>
        <v>0</v>
      </c>
      <c r="M409" s="564">
        <v>0</v>
      </c>
    </row>
    <row r="410" spans="1:13" ht="15.75" hidden="1" thickBot="1">
      <c r="A410" s="612"/>
      <c r="B410" s="833"/>
      <c r="C410" s="833"/>
      <c r="D410" s="611"/>
      <c r="E410" s="472"/>
      <c r="F410" s="575">
        <v>0</v>
      </c>
      <c r="G410" s="566">
        <v>0</v>
      </c>
      <c r="H410" s="566">
        <v>0</v>
      </c>
      <c r="I410" s="566">
        <v>0</v>
      </c>
      <c r="J410" s="566">
        <v>0</v>
      </c>
      <c r="K410" s="568">
        <v>0</v>
      </c>
      <c r="L410" s="534">
        <f t="shared" si="14"/>
        <v>0</v>
      </c>
      <c r="M410" s="564">
        <v>0</v>
      </c>
    </row>
    <row r="411" spans="1:13" ht="15.75" hidden="1" thickBot="1">
      <c r="A411" s="612"/>
      <c r="B411" s="833"/>
      <c r="C411" s="833"/>
      <c r="D411" s="611"/>
      <c r="E411" s="472"/>
      <c r="F411" s="575">
        <v>0</v>
      </c>
      <c r="G411" s="566">
        <v>0</v>
      </c>
      <c r="H411" s="566">
        <v>0</v>
      </c>
      <c r="I411" s="566">
        <v>0</v>
      </c>
      <c r="J411" s="566">
        <v>0</v>
      </c>
      <c r="K411" s="568">
        <v>0</v>
      </c>
      <c r="L411" s="534">
        <f t="shared" si="14"/>
        <v>0</v>
      </c>
      <c r="M411" s="564">
        <v>0</v>
      </c>
    </row>
    <row r="412" spans="1:13" ht="15.75" hidden="1" thickBot="1">
      <c r="A412" s="612"/>
      <c r="B412" s="833"/>
      <c r="C412" s="833"/>
      <c r="D412" s="611"/>
      <c r="E412" s="472"/>
      <c r="F412" s="575">
        <v>0</v>
      </c>
      <c r="G412" s="566">
        <v>0</v>
      </c>
      <c r="H412" s="566">
        <v>0</v>
      </c>
      <c r="I412" s="566">
        <v>0</v>
      </c>
      <c r="J412" s="566">
        <v>0</v>
      </c>
      <c r="K412" s="568">
        <v>0</v>
      </c>
      <c r="L412" s="534">
        <f>+F412+G412-H412-I412-J412+K412</f>
        <v>0</v>
      </c>
      <c r="M412" s="564">
        <v>0</v>
      </c>
    </row>
    <row r="413" spans="1:13" ht="15.75" hidden="1" thickBot="1">
      <c r="A413" s="612"/>
      <c r="B413" s="833"/>
      <c r="C413" s="833"/>
      <c r="D413" s="611"/>
      <c r="E413" s="472"/>
      <c r="F413" s="575">
        <v>0</v>
      </c>
      <c r="G413" s="566">
        <v>0</v>
      </c>
      <c r="H413" s="566">
        <v>0</v>
      </c>
      <c r="I413" s="566">
        <v>0</v>
      </c>
      <c r="J413" s="566">
        <v>0</v>
      </c>
      <c r="K413" s="568">
        <v>0</v>
      </c>
      <c r="L413" s="534">
        <f>+F413+G413-H413-I413-J413+K413</f>
        <v>0</v>
      </c>
      <c r="M413" s="564">
        <v>0</v>
      </c>
    </row>
    <row r="414" spans="1:13" ht="15.75" hidden="1" thickBot="1">
      <c r="A414" s="612"/>
      <c r="B414" s="833"/>
      <c r="C414" s="833"/>
      <c r="D414" s="611"/>
      <c r="E414" s="472"/>
      <c r="F414" s="575">
        <v>0</v>
      </c>
      <c r="G414" s="566">
        <v>0</v>
      </c>
      <c r="H414" s="566">
        <v>0</v>
      </c>
      <c r="I414" s="566">
        <v>0</v>
      </c>
      <c r="J414" s="566">
        <v>0</v>
      </c>
      <c r="K414" s="568">
        <v>0</v>
      </c>
      <c r="L414" s="534">
        <f>+F414+G414-H414-I414-J414+K414</f>
        <v>0</v>
      </c>
      <c r="M414" s="564">
        <v>0</v>
      </c>
    </row>
    <row r="415" spans="1:13" ht="15.75" hidden="1" thickBot="1">
      <c r="A415" s="610"/>
      <c r="B415" s="834"/>
      <c r="C415" s="834"/>
      <c r="D415" s="609"/>
      <c r="E415" s="608"/>
      <c r="F415" s="575">
        <v>0</v>
      </c>
      <c r="G415" s="566">
        <v>0</v>
      </c>
      <c r="H415" s="566">
        <v>0</v>
      </c>
      <c r="I415" s="566">
        <v>0</v>
      </c>
      <c r="J415" s="566">
        <v>0</v>
      </c>
      <c r="K415" s="568">
        <v>0</v>
      </c>
      <c r="L415" s="534">
        <f>+F415+G415-H415-I415-J415+K415</f>
        <v>0</v>
      </c>
      <c r="M415" s="564">
        <v>0</v>
      </c>
    </row>
    <row r="416" spans="1:13" ht="16.5" thickTop="1" thickBot="1">
      <c r="A416" s="842" t="s">
        <v>584</v>
      </c>
      <c r="B416" s="843"/>
      <c r="C416" s="843"/>
      <c r="D416" s="843"/>
      <c r="E416" s="844"/>
      <c r="F416" s="574">
        <f t="shared" ref="F416:M416" si="15">SUM(F316:F415)</f>
        <v>0</v>
      </c>
      <c r="G416" s="562">
        <f t="shared" si="15"/>
        <v>0</v>
      </c>
      <c r="H416" s="562">
        <f t="shared" si="15"/>
        <v>0</v>
      </c>
      <c r="I416" s="562">
        <f t="shared" si="15"/>
        <v>0</v>
      </c>
      <c r="J416" s="562">
        <f t="shared" si="15"/>
        <v>0</v>
      </c>
      <c r="K416" s="561">
        <f t="shared" si="15"/>
        <v>0</v>
      </c>
      <c r="L416" s="560">
        <f t="shared" si="15"/>
        <v>0</v>
      </c>
      <c r="M416" s="560">
        <f t="shared" si="15"/>
        <v>0</v>
      </c>
    </row>
    <row r="417" spans="1:13" ht="16.5" thickTop="1" thickBot="1">
      <c r="A417" s="849" t="s">
        <v>479</v>
      </c>
      <c r="B417" s="850"/>
      <c r="C417" s="850"/>
      <c r="D417" s="850"/>
      <c r="E417" s="851"/>
      <c r="F417" s="573"/>
      <c r="G417" s="572"/>
      <c r="H417" s="572"/>
      <c r="I417" s="572"/>
      <c r="J417" s="572"/>
      <c r="K417" s="571"/>
      <c r="L417" s="570"/>
      <c r="M417" s="569"/>
    </row>
    <row r="418" spans="1:13" ht="15.75" thickTop="1">
      <c r="A418" s="612"/>
      <c r="B418" s="833"/>
      <c r="C418" s="833"/>
      <c r="D418" s="611"/>
      <c r="E418" s="472"/>
      <c r="F418" s="567">
        <v>0</v>
      </c>
      <c r="G418" s="566">
        <v>0</v>
      </c>
      <c r="H418" s="566">
        <v>0</v>
      </c>
      <c r="I418" s="566">
        <v>0</v>
      </c>
      <c r="J418" s="566">
        <v>0</v>
      </c>
      <c r="K418" s="568">
        <v>0</v>
      </c>
      <c r="L418" s="534">
        <f t="shared" ref="L418:L449" si="16">+F418+G418-H418-I418-J418+K418</f>
        <v>0</v>
      </c>
      <c r="M418" s="564">
        <v>0</v>
      </c>
    </row>
    <row r="419" spans="1:13">
      <c r="A419" s="612"/>
      <c r="B419" s="833"/>
      <c r="C419" s="833"/>
      <c r="D419" s="611"/>
      <c r="E419" s="472"/>
      <c r="F419" s="567">
        <v>0</v>
      </c>
      <c r="G419" s="566">
        <v>0</v>
      </c>
      <c r="H419" s="566">
        <v>0</v>
      </c>
      <c r="I419" s="566">
        <v>0</v>
      </c>
      <c r="J419" s="566">
        <v>0</v>
      </c>
      <c r="K419" s="568">
        <v>0</v>
      </c>
      <c r="L419" s="534">
        <f t="shared" si="16"/>
        <v>0</v>
      </c>
      <c r="M419" s="564">
        <v>0</v>
      </c>
    </row>
    <row r="420" spans="1:13">
      <c r="A420" s="612"/>
      <c r="B420" s="833"/>
      <c r="C420" s="833"/>
      <c r="D420" s="611"/>
      <c r="E420" s="472"/>
      <c r="F420" s="567">
        <v>0</v>
      </c>
      <c r="G420" s="566">
        <v>0</v>
      </c>
      <c r="H420" s="566">
        <v>0</v>
      </c>
      <c r="I420" s="566">
        <v>0</v>
      </c>
      <c r="J420" s="566">
        <v>0</v>
      </c>
      <c r="K420" s="568">
        <v>0</v>
      </c>
      <c r="L420" s="534">
        <f t="shared" si="16"/>
        <v>0</v>
      </c>
      <c r="M420" s="564">
        <v>0</v>
      </c>
    </row>
    <row r="421" spans="1:13">
      <c r="A421" s="612"/>
      <c r="B421" s="833"/>
      <c r="C421" s="833"/>
      <c r="D421" s="611"/>
      <c r="E421" s="472"/>
      <c r="F421" s="567">
        <v>0</v>
      </c>
      <c r="G421" s="566">
        <v>0</v>
      </c>
      <c r="H421" s="566">
        <v>0</v>
      </c>
      <c r="I421" s="566">
        <v>0</v>
      </c>
      <c r="J421" s="566">
        <v>0</v>
      </c>
      <c r="K421" s="568">
        <v>0</v>
      </c>
      <c r="L421" s="534">
        <f t="shared" si="16"/>
        <v>0</v>
      </c>
      <c r="M421" s="564">
        <v>0</v>
      </c>
    </row>
    <row r="422" spans="1:13">
      <c r="A422" s="612"/>
      <c r="B422" s="833"/>
      <c r="C422" s="833"/>
      <c r="D422" s="611"/>
      <c r="E422" s="472"/>
      <c r="F422" s="567">
        <v>0</v>
      </c>
      <c r="G422" s="566">
        <v>0</v>
      </c>
      <c r="H422" s="566">
        <v>0</v>
      </c>
      <c r="I422" s="566">
        <v>0</v>
      </c>
      <c r="J422" s="566">
        <v>0</v>
      </c>
      <c r="K422" s="568">
        <v>0</v>
      </c>
      <c r="L422" s="534">
        <f t="shared" si="16"/>
        <v>0</v>
      </c>
      <c r="M422" s="564">
        <v>0</v>
      </c>
    </row>
    <row r="423" spans="1:13">
      <c r="A423" s="612"/>
      <c r="B423" s="833"/>
      <c r="C423" s="833"/>
      <c r="D423" s="611"/>
      <c r="E423" s="472"/>
      <c r="F423" s="567">
        <v>0</v>
      </c>
      <c r="G423" s="566">
        <v>0</v>
      </c>
      <c r="H423" s="566">
        <v>0</v>
      </c>
      <c r="I423" s="566">
        <v>0</v>
      </c>
      <c r="J423" s="566">
        <v>0</v>
      </c>
      <c r="K423" s="568">
        <v>0</v>
      </c>
      <c r="L423" s="534">
        <f t="shared" si="16"/>
        <v>0</v>
      </c>
      <c r="M423" s="564">
        <v>0</v>
      </c>
    </row>
    <row r="424" spans="1:13">
      <c r="A424" s="612"/>
      <c r="B424" s="833"/>
      <c r="C424" s="833"/>
      <c r="D424" s="611"/>
      <c r="E424" s="472"/>
      <c r="F424" s="567">
        <v>0</v>
      </c>
      <c r="G424" s="566">
        <v>0</v>
      </c>
      <c r="H424" s="566">
        <v>0</v>
      </c>
      <c r="I424" s="566">
        <v>0</v>
      </c>
      <c r="J424" s="566">
        <v>0</v>
      </c>
      <c r="K424" s="568">
        <v>0</v>
      </c>
      <c r="L424" s="534">
        <f t="shared" si="16"/>
        <v>0</v>
      </c>
      <c r="M424" s="564">
        <v>0</v>
      </c>
    </row>
    <row r="425" spans="1:13">
      <c r="A425" s="612"/>
      <c r="B425" s="833"/>
      <c r="C425" s="833"/>
      <c r="D425" s="611"/>
      <c r="E425" s="472"/>
      <c r="F425" s="567">
        <v>0</v>
      </c>
      <c r="G425" s="566">
        <v>0</v>
      </c>
      <c r="H425" s="566">
        <v>0</v>
      </c>
      <c r="I425" s="566">
        <v>0</v>
      </c>
      <c r="J425" s="566">
        <v>0</v>
      </c>
      <c r="K425" s="568">
        <v>0</v>
      </c>
      <c r="L425" s="534">
        <f t="shared" si="16"/>
        <v>0</v>
      </c>
      <c r="M425" s="564">
        <v>0</v>
      </c>
    </row>
    <row r="426" spans="1:13">
      <c r="A426" s="612"/>
      <c r="B426" s="833"/>
      <c r="C426" s="833"/>
      <c r="D426" s="611"/>
      <c r="E426" s="472"/>
      <c r="F426" s="567">
        <v>0</v>
      </c>
      <c r="G426" s="566">
        <v>0</v>
      </c>
      <c r="H426" s="566">
        <v>0</v>
      </c>
      <c r="I426" s="566">
        <v>0</v>
      </c>
      <c r="J426" s="566">
        <v>0</v>
      </c>
      <c r="K426" s="568">
        <v>0</v>
      </c>
      <c r="L426" s="534">
        <f t="shared" si="16"/>
        <v>0</v>
      </c>
      <c r="M426" s="564">
        <v>0</v>
      </c>
    </row>
    <row r="427" spans="1:13">
      <c r="A427" s="612"/>
      <c r="B427" s="833"/>
      <c r="C427" s="833"/>
      <c r="D427" s="611"/>
      <c r="E427" s="472"/>
      <c r="F427" s="567">
        <v>0</v>
      </c>
      <c r="G427" s="566">
        <v>0</v>
      </c>
      <c r="H427" s="566">
        <v>0</v>
      </c>
      <c r="I427" s="566">
        <v>0</v>
      </c>
      <c r="J427" s="566">
        <v>0</v>
      </c>
      <c r="K427" s="568">
        <v>0</v>
      </c>
      <c r="L427" s="534">
        <f t="shared" si="16"/>
        <v>0</v>
      </c>
      <c r="M427" s="564">
        <v>0</v>
      </c>
    </row>
    <row r="428" spans="1:13">
      <c r="A428" s="612"/>
      <c r="B428" s="833"/>
      <c r="C428" s="833"/>
      <c r="D428" s="611"/>
      <c r="E428" s="472"/>
      <c r="F428" s="567">
        <v>0</v>
      </c>
      <c r="G428" s="566">
        <v>0</v>
      </c>
      <c r="H428" s="566">
        <v>0</v>
      </c>
      <c r="I428" s="566">
        <v>0</v>
      </c>
      <c r="J428" s="566">
        <v>0</v>
      </c>
      <c r="K428" s="568">
        <v>0</v>
      </c>
      <c r="L428" s="534">
        <f t="shared" si="16"/>
        <v>0</v>
      </c>
      <c r="M428" s="564">
        <v>0</v>
      </c>
    </row>
    <row r="429" spans="1:13">
      <c r="A429" s="612"/>
      <c r="B429" s="833"/>
      <c r="C429" s="833"/>
      <c r="D429" s="611"/>
      <c r="E429" s="472"/>
      <c r="F429" s="567">
        <v>0</v>
      </c>
      <c r="G429" s="566">
        <v>0</v>
      </c>
      <c r="H429" s="566">
        <v>0</v>
      </c>
      <c r="I429" s="566">
        <v>0</v>
      </c>
      <c r="J429" s="566">
        <v>0</v>
      </c>
      <c r="K429" s="568">
        <v>0</v>
      </c>
      <c r="L429" s="534">
        <f t="shared" si="16"/>
        <v>0</v>
      </c>
      <c r="M429" s="564">
        <v>0</v>
      </c>
    </row>
    <row r="430" spans="1:13">
      <c r="A430" s="612"/>
      <c r="B430" s="833"/>
      <c r="C430" s="833"/>
      <c r="D430" s="611"/>
      <c r="E430" s="472"/>
      <c r="F430" s="567">
        <v>0</v>
      </c>
      <c r="G430" s="566">
        <v>0</v>
      </c>
      <c r="H430" s="566">
        <v>0</v>
      </c>
      <c r="I430" s="566">
        <v>0</v>
      </c>
      <c r="J430" s="566">
        <v>0</v>
      </c>
      <c r="K430" s="568">
        <v>0</v>
      </c>
      <c r="L430" s="534">
        <f t="shared" si="16"/>
        <v>0</v>
      </c>
      <c r="M430" s="564">
        <v>0</v>
      </c>
    </row>
    <row r="431" spans="1:13">
      <c r="A431" s="612"/>
      <c r="B431" s="833"/>
      <c r="C431" s="833"/>
      <c r="D431" s="611"/>
      <c r="E431" s="472"/>
      <c r="F431" s="567">
        <v>0</v>
      </c>
      <c r="G431" s="566">
        <v>0</v>
      </c>
      <c r="H431" s="566">
        <v>0</v>
      </c>
      <c r="I431" s="566">
        <v>0</v>
      </c>
      <c r="J431" s="566">
        <v>0</v>
      </c>
      <c r="K431" s="568">
        <v>0</v>
      </c>
      <c r="L431" s="534">
        <f t="shared" si="16"/>
        <v>0</v>
      </c>
      <c r="M431" s="564">
        <v>0</v>
      </c>
    </row>
    <row r="432" spans="1:13">
      <c r="A432" s="612"/>
      <c r="B432" s="833"/>
      <c r="C432" s="833"/>
      <c r="D432" s="611"/>
      <c r="E432" s="472"/>
      <c r="F432" s="567">
        <v>0</v>
      </c>
      <c r="G432" s="566">
        <v>0</v>
      </c>
      <c r="H432" s="566">
        <v>0</v>
      </c>
      <c r="I432" s="566">
        <v>0</v>
      </c>
      <c r="J432" s="566">
        <v>0</v>
      </c>
      <c r="K432" s="568">
        <v>0</v>
      </c>
      <c r="L432" s="534">
        <f t="shared" si="16"/>
        <v>0</v>
      </c>
      <c r="M432" s="564">
        <v>0</v>
      </c>
    </row>
    <row r="433" spans="1:13">
      <c r="A433" s="612"/>
      <c r="B433" s="833"/>
      <c r="C433" s="833"/>
      <c r="D433" s="611"/>
      <c r="E433" s="472"/>
      <c r="F433" s="567">
        <v>0</v>
      </c>
      <c r="G433" s="566">
        <v>0</v>
      </c>
      <c r="H433" s="566">
        <v>0</v>
      </c>
      <c r="I433" s="566">
        <v>0</v>
      </c>
      <c r="J433" s="566">
        <v>0</v>
      </c>
      <c r="K433" s="568">
        <v>0</v>
      </c>
      <c r="L433" s="534">
        <f t="shared" si="16"/>
        <v>0</v>
      </c>
      <c r="M433" s="564">
        <v>0</v>
      </c>
    </row>
    <row r="434" spans="1:13">
      <c r="A434" s="612"/>
      <c r="B434" s="833"/>
      <c r="C434" s="833"/>
      <c r="D434" s="611"/>
      <c r="E434" s="472"/>
      <c r="F434" s="567">
        <v>0</v>
      </c>
      <c r="G434" s="566">
        <v>0</v>
      </c>
      <c r="H434" s="566">
        <v>0</v>
      </c>
      <c r="I434" s="566">
        <v>0</v>
      </c>
      <c r="J434" s="566">
        <v>0</v>
      </c>
      <c r="K434" s="568">
        <v>0</v>
      </c>
      <c r="L434" s="534">
        <f t="shared" si="16"/>
        <v>0</v>
      </c>
      <c r="M434" s="564">
        <v>0</v>
      </c>
    </row>
    <row r="435" spans="1:13">
      <c r="A435" s="612"/>
      <c r="B435" s="833"/>
      <c r="C435" s="833"/>
      <c r="D435" s="611"/>
      <c r="E435" s="472"/>
      <c r="F435" s="567">
        <v>0</v>
      </c>
      <c r="G435" s="566">
        <v>0</v>
      </c>
      <c r="H435" s="566">
        <v>0</v>
      </c>
      <c r="I435" s="566">
        <v>0</v>
      </c>
      <c r="J435" s="566">
        <v>0</v>
      </c>
      <c r="K435" s="568">
        <v>0</v>
      </c>
      <c r="L435" s="534">
        <f t="shared" si="16"/>
        <v>0</v>
      </c>
      <c r="M435" s="564">
        <v>0</v>
      </c>
    </row>
    <row r="436" spans="1:13">
      <c r="A436" s="612"/>
      <c r="B436" s="833"/>
      <c r="C436" s="833"/>
      <c r="D436" s="611"/>
      <c r="E436" s="472"/>
      <c r="F436" s="567">
        <v>0</v>
      </c>
      <c r="G436" s="566">
        <v>0</v>
      </c>
      <c r="H436" s="566">
        <v>0</v>
      </c>
      <c r="I436" s="566">
        <v>0</v>
      </c>
      <c r="J436" s="566">
        <v>0</v>
      </c>
      <c r="K436" s="568">
        <v>0</v>
      </c>
      <c r="L436" s="534">
        <f t="shared" si="16"/>
        <v>0</v>
      </c>
      <c r="M436" s="564">
        <v>0</v>
      </c>
    </row>
    <row r="437" spans="1:13" ht="15.75" thickBot="1">
      <c r="A437" s="612"/>
      <c r="B437" s="833"/>
      <c r="C437" s="833"/>
      <c r="D437" s="611"/>
      <c r="E437" s="472"/>
      <c r="F437" s="567">
        <v>0</v>
      </c>
      <c r="G437" s="566">
        <v>0</v>
      </c>
      <c r="H437" s="566">
        <v>0</v>
      </c>
      <c r="I437" s="566">
        <v>0</v>
      </c>
      <c r="J437" s="566">
        <v>0</v>
      </c>
      <c r="K437" s="568">
        <v>0</v>
      </c>
      <c r="L437" s="534">
        <f t="shared" si="16"/>
        <v>0</v>
      </c>
      <c r="M437" s="564">
        <v>0</v>
      </c>
    </row>
    <row r="438" spans="1:13" ht="15.75" hidden="1" thickBot="1">
      <c r="A438" s="612"/>
      <c r="B438" s="833"/>
      <c r="C438" s="833"/>
      <c r="D438" s="611"/>
      <c r="E438" s="472"/>
      <c r="F438" s="567">
        <v>0</v>
      </c>
      <c r="G438" s="566">
        <v>0</v>
      </c>
      <c r="H438" s="566">
        <v>0</v>
      </c>
      <c r="I438" s="566">
        <v>0</v>
      </c>
      <c r="J438" s="566">
        <v>0</v>
      </c>
      <c r="K438" s="568">
        <v>0</v>
      </c>
      <c r="L438" s="534">
        <f t="shared" si="16"/>
        <v>0</v>
      </c>
      <c r="M438" s="564">
        <v>0</v>
      </c>
    </row>
    <row r="439" spans="1:13" ht="15.75" hidden="1" thickBot="1">
      <c r="A439" s="612"/>
      <c r="B439" s="833"/>
      <c r="C439" s="833"/>
      <c r="D439" s="611"/>
      <c r="E439" s="472"/>
      <c r="F439" s="567">
        <v>0</v>
      </c>
      <c r="G439" s="566">
        <v>0</v>
      </c>
      <c r="H439" s="566">
        <v>0</v>
      </c>
      <c r="I439" s="566">
        <v>0</v>
      </c>
      <c r="J439" s="566">
        <v>0</v>
      </c>
      <c r="K439" s="568">
        <v>0</v>
      </c>
      <c r="L439" s="534">
        <f t="shared" si="16"/>
        <v>0</v>
      </c>
      <c r="M439" s="564">
        <v>0</v>
      </c>
    </row>
    <row r="440" spans="1:13" ht="15.75" hidden="1" thickBot="1">
      <c r="A440" s="612"/>
      <c r="B440" s="833"/>
      <c r="C440" s="833"/>
      <c r="D440" s="611"/>
      <c r="E440" s="472"/>
      <c r="F440" s="567">
        <v>0</v>
      </c>
      <c r="G440" s="566">
        <v>0</v>
      </c>
      <c r="H440" s="566">
        <v>0</v>
      </c>
      <c r="I440" s="566">
        <v>0</v>
      </c>
      <c r="J440" s="566">
        <v>0</v>
      </c>
      <c r="K440" s="568">
        <v>0</v>
      </c>
      <c r="L440" s="534">
        <f t="shared" si="16"/>
        <v>0</v>
      </c>
      <c r="M440" s="564">
        <v>0</v>
      </c>
    </row>
    <row r="441" spans="1:13" ht="15.75" hidden="1" thickBot="1">
      <c r="A441" s="612"/>
      <c r="B441" s="833"/>
      <c r="C441" s="833"/>
      <c r="D441" s="611"/>
      <c r="E441" s="472"/>
      <c r="F441" s="567">
        <v>0</v>
      </c>
      <c r="G441" s="566">
        <v>0</v>
      </c>
      <c r="H441" s="566">
        <v>0</v>
      </c>
      <c r="I441" s="566">
        <v>0</v>
      </c>
      <c r="J441" s="566">
        <v>0</v>
      </c>
      <c r="K441" s="568">
        <v>0</v>
      </c>
      <c r="L441" s="534">
        <f t="shared" si="16"/>
        <v>0</v>
      </c>
      <c r="M441" s="564">
        <v>0</v>
      </c>
    </row>
    <row r="442" spans="1:13" ht="15.75" hidden="1" thickBot="1">
      <c r="A442" s="612"/>
      <c r="B442" s="833"/>
      <c r="C442" s="833"/>
      <c r="D442" s="611"/>
      <c r="E442" s="472"/>
      <c r="F442" s="567">
        <v>0</v>
      </c>
      <c r="G442" s="566">
        <v>0</v>
      </c>
      <c r="H442" s="566">
        <v>0</v>
      </c>
      <c r="I442" s="566">
        <v>0</v>
      </c>
      <c r="J442" s="566">
        <v>0</v>
      </c>
      <c r="K442" s="568">
        <v>0</v>
      </c>
      <c r="L442" s="534">
        <f t="shared" si="16"/>
        <v>0</v>
      </c>
      <c r="M442" s="564">
        <v>0</v>
      </c>
    </row>
    <row r="443" spans="1:13" ht="15.75" hidden="1" thickBot="1">
      <c r="A443" s="612"/>
      <c r="B443" s="833"/>
      <c r="C443" s="833"/>
      <c r="D443" s="611"/>
      <c r="E443" s="472"/>
      <c r="F443" s="567">
        <v>0</v>
      </c>
      <c r="G443" s="566">
        <v>0</v>
      </c>
      <c r="H443" s="566">
        <v>0</v>
      </c>
      <c r="I443" s="566">
        <v>0</v>
      </c>
      <c r="J443" s="566">
        <v>0</v>
      </c>
      <c r="K443" s="568">
        <v>0</v>
      </c>
      <c r="L443" s="534">
        <f t="shared" si="16"/>
        <v>0</v>
      </c>
      <c r="M443" s="564">
        <v>0</v>
      </c>
    </row>
    <row r="444" spans="1:13" ht="15.75" hidden="1" thickBot="1">
      <c r="A444" s="612"/>
      <c r="B444" s="833"/>
      <c r="C444" s="833"/>
      <c r="D444" s="611"/>
      <c r="E444" s="472"/>
      <c r="F444" s="567">
        <v>0</v>
      </c>
      <c r="G444" s="566">
        <v>0</v>
      </c>
      <c r="H444" s="566">
        <v>0</v>
      </c>
      <c r="I444" s="566">
        <v>0</v>
      </c>
      <c r="J444" s="566">
        <v>0</v>
      </c>
      <c r="K444" s="568">
        <v>0</v>
      </c>
      <c r="L444" s="534">
        <f t="shared" si="16"/>
        <v>0</v>
      </c>
      <c r="M444" s="564">
        <v>0</v>
      </c>
    </row>
    <row r="445" spans="1:13" ht="15.75" hidden="1" thickBot="1">
      <c r="A445" s="612"/>
      <c r="B445" s="833"/>
      <c r="C445" s="833"/>
      <c r="D445" s="611"/>
      <c r="E445" s="472"/>
      <c r="F445" s="567">
        <v>0</v>
      </c>
      <c r="G445" s="566">
        <v>0</v>
      </c>
      <c r="H445" s="566">
        <v>0</v>
      </c>
      <c r="I445" s="566">
        <v>0</v>
      </c>
      <c r="J445" s="566">
        <v>0</v>
      </c>
      <c r="K445" s="568">
        <v>0</v>
      </c>
      <c r="L445" s="534">
        <f t="shared" si="16"/>
        <v>0</v>
      </c>
      <c r="M445" s="564">
        <v>0</v>
      </c>
    </row>
    <row r="446" spans="1:13" ht="15.75" hidden="1" thickBot="1">
      <c r="A446" s="612"/>
      <c r="B446" s="833"/>
      <c r="C446" s="833"/>
      <c r="D446" s="611"/>
      <c r="E446" s="472"/>
      <c r="F446" s="567">
        <v>0</v>
      </c>
      <c r="G446" s="566">
        <v>0</v>
      </c>
      <c r="H446" s="566">
        <v>0</v>
      </c>
      <c r="I446" s="566">
        <v>0</v>
      </c>
      <c r="J446" s="566">
        <v>0</v>
      </c>
      <c r="K446" s="568">
        <v>0</v>
      </c>
      <c r="L446" s="534">
        <f t="shared" si="16"/>
        <v>0</v>
      </c>
      <c r="M446" s="564">
        <v>0</v>
      </c>
    </row>
    <row r="447" spans="1:13" ht="15.75" hidden="1" thickBot="1">
      <c r="A447" s="612"/>
      <c r="B447" s="833"/>
      <c r="C447" s="833"/>
      <c r="D447" s="611"/>
      <c r="E447" s="472"/>
      <c r="F447" s="567">
        <v>0</v>
      </c>
      <c r="G447" s="566">
        <v>0</v>
      </c>
      <c r="H447" s="566">
        <v>0</v>
      </c>
      <c r="I447" s="566">
        <v>0</v>
      </c>
      <c r="J447" s="566">
        <v>0</v>
      </c>
      <c r="K447" s="568">
        <v>0</v>
      </c>
      <c r="L447" s="534">
        <f t="shared" si="16"/>
        <v>0</v>
      </c>
      <c r="M447" s="564">
        <v>0</v>
      </c>
    </row>
    <row r="448" spans="1:13" ht="15.75" hidden="1" thickBot="1">
      <c r="A448" s="612"/>
      <c r="B448" s="833"/>
      <c r="C448" s="833"/>
      <c r="D448" s="611"/>
      <c r="E448" s="472"/>
      <c r="F448" s="567">
        <v>0</v>
      </c>
      <c r="G448" s="566">
        <v>0</v>
      </c>
      <c r="H448" s="566">
        <v>0</v>
      </c>
      <c r="I448" s="566">
        <v>0</v>
      </c>
      <c r="J448" s="566">
        <v>0</v>
      </c>
      <c r="K448" s="568">
        <v>0</v>
      </c>
      <c r="L448" s="534">
        <f t="shared" si="16"/>
        <v>0</v>
      </c>
      <c r="M448" s="564">
        <v>0</v>
      </c>
    </row>
    <row r="449" spans="1:13" ht="15.75" hidden="1" thickBot="1">
      <c r="A449" s="612"/>
      <c r="B449" s="833"/>
      <c r="C449" s="833"/>
      <c r="D449" s="611"/>
      <c r="E449" s="472"/>
      <c r="F449" s="567">
        <v>0</v>
      </c>
      <c r="G449" s="566">
        <v>0</v>
      </c>
      <c r="H449" s="566">
        <v>0</v>
      </c>
      <c r="I449" s="566">
        <v>0</v>
      </c>
      <c r="J449" s="566">
        <v>0</v>
      </c>
      <c r="K449" s="568">
        <v>0</v>
      </c>
      <c r="L449" s="534">
        <f t="shared" si="16"/>
        <v>0</v>
      </c>
      <c r="M449" s="564">
        <v>0</v>
      </c>
    </row>
    <row r="450" spans="1:13" ht="15.75" hidden="1" thickBot="1">
      <c r="A450" s="612"/>
      <c r="B450" s="833"/>
      <c r="C450" s="833"/>
      <c r="D450" s="611"/>
      <c r="E450" s="472"/>
      <c r="F450" s="567">
        <v>0</v>
      </c>
      <c r="G450" s="566">
        <v>0</v>
      </c>
      <c r="H450" s="566">
        <v>0</v>
      </c>
      <c r="I450" s="566">
        <v>0</v>
      </c>
      <c r="J450" s="566">
        <v>0</v>
      </c>
      <c r="K450" s="568">
        <v>0</v>
      </c>
      <c r="L450" s="534">
        <f t="shared" ref="L450:L481" si="17">+F450+G450-H450-I450-J450+K450</f>
        <v>0</v>
      </c>
      <c r="M450" s="564">
        <v>0</v>
      </c>
    </row>
    <row r="451" spans="1:13" ht="15.75" hidden="1" thickBot="1">
      <c r="A451" s="612"/>
      <c r="B451" s="833"/>
      <c r="C451" s="833"/>
      <c r="D451" s="611"/>
      <c r="E451" s="472"/>
      <c r="F451" s="567">
        <v>0</v>
      </c>
      <c r="G451" s="566">
        <v>0</v>
      </c>
      <c r="H451" s="566">
        <v>0</v>
      </c>
      <c r="I451" s="566">
        <v>0</v>
      </c>
      <c r="J451" s="566">
        <v>0</v>
      </c>
      <c r="K451" s="568">
        <v>0</v>
      </c>
      <c r="L451" s="534">
        <f t="shared" si="17"/>
        <v>0</v>
      </c>
      <c r="M451" s="564">
        <v>0</v>
      </c>
    </row>
    <row r="452" spans="1:13" ht="15.75" hidden="1" thickBot="1">
      <c r="A452" s="612"/>
      <c r="B452" s="833"/>
      <c r="C452" s="833"/>
      <c r="D452" s="611"/>
      <c r="E452" s="472"/>
      <c r="F452" s="567">
        <v>0</v>
      </c>
      <c r="G452" s="566">
        <v>0</v>
      </c>
      <c r="H452" s="566">
        <v>0</v>
      </c>
      <c r="I452" s="566">
        <v>0</v>
      </c>
      <c r="J452" s="566">
        <v>0</v>
      </c>
      <c r="K452" s="568">
        <v>0</v>
      </c>
      <c r="L452" s="534">
        <f t="shared" si="17"/>
        <v>0</v>
      </c>
      <c r="M452" s="564">
        <v>0</v>
      </c>
    </row>
    <row r="453" spans="1:13" ht="15.75" hidden="1" thickBot="1">
      <c r="A453" s="612"/>
      <c r="B453" s="833"/>
      <c r="C453" s="833"/>
      <c r="D453" s="611"/>
      <c r="E453" s="472"/>
      <c r="F453" s="567">
        <v>0</v>
      </c>
      <c r="G453" s="566">
        <v>0</v>
      </c>
      <c r="H453" s="566">
        <v>0</v>
      </c>
      <c r="I453" s="566">
        <v>0</v>
      </c>
      <c r="J453" s="566">
        <v>0</v>
      </c>
      <c r="K453" s="568">
        <v>0</v>
      </c>
      <c r="L453" s="534">
        <f t="shared" si="17"/>
        <v>0</v>
      </c>
      <c r="M453" s="564">
        <v>0</v>
      </c>
    </row>
    <row r="454" spans="1:13" ht="15.75" hidden="1" thickBot="1">
      <c r="A454" s="612"/>
      <c r="B454" s="833"/>
      <c r="C454" s="833"/>
      <c r="D454" s="611"/>
      <c r="E454" s="472"/>
      <c r="F454" s="567">
        <v>0</v>
      </c>
      <c r="G454" s="566">
        <v>0</v>
      </c>
      <c r="H454" s="566">
        <v>0</v>
      </c>
      <c r="I454" s="566">
        <v>0</v>
      </c>
      <c r="J454" s="566">
        <v>0</v>
      </c>
      <c r="K454" s="568">
        <v>0</v>
      </c>
      <c r="L454" s="534">
        <f t="shared" si="17"/>
        <v>0</v>
      </c>
      <c r="M454" s="564">
        <v>0</v>
      </c>
    </row>
    <row r="455" spans="1:13" ht="15.75" hidden="1" thickBot="1">
      <c r="A455" s="612"/>
      <c r="B455" s="833"/>
      <c r="C455" s="833"/>
      <c r="D455" s="611"/>
      <c r="E455" s="472"/>
      <c r="F455" s="567">
        <v>0</v>
      </c>
      <c r="G455" s="566">
        <v>0</v>
      </c>
      <c r="H455" s="566">
        <v>0</v>
      </c>
      <c r="I455" s="566">
        <v>0</v>
      </c>
      <c r="J455" s="566">
        <v>0</v>
      </c>
      <c r="K455" s="568">
        <v>0</v>
      </c>
      <c r="L455" s="534">
        <f t="shared" si="17"/>
        <v>0</v>
      </c>
      <c r="M455" s="564">
        <v>0</v>
      </c>
    </row>
    <row r="456" spans="1:13" ht="15.75" hidden="1" thickBot="1">
      <c r="A456" s="612"/>
      <c r="B456" s="833"/>
      <c r="C456" s="833"/>
      <c r="D456" s="611"/>
      <c r="E456" s="472"/>
      <c r="F456" s="567">
        <v>0</v>
      </c>
      <c r="G456" s="566">
        <v>0</v>
      </c>
      <c r="H456" s="566">
        <v>0</v>
      </c>
      <c r="I456" s="566">
        <v>0</v>
      </c>
      <c r="J456" s="566">
        <v>0</v>
      </c>
      <c r="K456" s="568">
        <v>0</v>
      </c>
      <c r="L456" s="534">
        <f t="shared" si="17"/>
        <v>0</v>
      </c>
      <c r="M456" s="564">
        <v>0</v>
      </c>
    </row>
    <row r="457" spans="1:13" ht="15.75" hidden="1" thickBot="1">
      <c r="A457" s="612"/>
      <c r="B457" s="833"/>
      <c r="C457" s="833"/>
      <c r="D457" s="611"/>
      <c r="E457" s="472"/>
      <c r="F457" s="567">
        <v>0</v>
      </c>
      <c r="G457" s="566">
        <v>0</v>
      </c>
      <c r="H457" s="566">
        <v>0</v>
      </c>
      <c r="I457" s="566">
        <v>0</v>
      </c>
      <c r="J457" s="566">
        <v>0</v>
      </c>
      <c r="K457" s="568">
        <v>0</v>
      </c>
      <c r="L457" s="534">
        <f t="shared" si="17"/>
        <v>0</v>
      </c>
      <c r="M457" s="564">
        <v>0</v>
      </c>
    </row>
    <row r="458" spans="1:13" ht="15.75" hidden="1" thickBot="1">
      <c r="A458" s="612"/>
      <c r="B458" s="833"/>
      <c r="C458" s="833"/>
      <c r="D458" s="611"/>
      <c r="E458" s="472"/>
      <c r="F458" s="567">
        <v>0</v>
      </c>
      <c r="G458" s="566">
        <v>0</v>
      </c>
      <c r="H458" s="566">
        <v>0</v>
      </c>
      <c r="I458" s="566">
        <v>0</v>
      </c>
      <c r="J458" s="566">
        <v>0</v>
      </c>
      <c r="K458" s="568">
        <v>0</v>
      </c>
      <c r="L458" s="534">
        <f t="shared" si="17"/>
        <v>0</v>
      </c>
      <c r="M458" s="564">
        <v>0</v>
      </c>
    </row>
    <row r="459" spans="1:13" ht="15.75" hidden="1" thickBot="1">
      <c r="A459" s="612"/>
      <c r="B459" s="833"/>
      <c r="C459" s="833"/>
      <c r="D459" s="611"/>
      <c r="E459" s="472"/>
      <c r="F459" s="567">
        <v>0</v>
      </c>
      <c r="G459" s="566">
        <v>0</v>
      </c>
      <c r="H459" s="566">
        <v>0</v>
      </c>
      <c r="I459" s="566">
        <v>0</v>
      </c>
      <c r="J459" s="566">
        <v>0</v>
      </c>
      <c r="K459" s="568">
        <v>0</v>
      </c>
      <c r="L459" s="534">
        <f t="shared" si="17"/>
        <v>0</v>
      </c>
      <c r="M459" s="564">
        <v>0</v>
      </c>
    </row>
    <row r="460" spans="1:13" ht="15.75" hidden="1" thickBot="1">
      <c r="A460" s="612"/>
      <c r="B460" s="833"/>
      <c r="C460" s="833"/>
      <c r="D460" s="611"/>
      <c r="E460" s="472"/>
      <c r="F460" s="567">
        <v>0</v>
      </c>
      <c r="G460" s="566">
        <v>0</v>
      </c>
      <c r="H460" s="566">
        <v>0</v>
      </c>
      <c r="I460" s="566">
        <v>0</v>
      </c>
      <c r="J460" s="566">
        <v>0</v>
      </c>
      <c r="K460" s="568">
        <v>0</v>
      </c>
      <c r="L460" s="534">
        <f t="shared" si="17"/>
        <v>0</v>
      </c>
      <c r="M460" s="564">
        <v>0</v>
      </c>
    </row>
    <row r="461" spans="1:13" ht="15.75" hidden="1" thickBot="1">
      <c r="A461" s="612"/>
      <c r="B461" s="833"/>
      <c r="C461" s="833"/>
      <c r="D461" s="611"/>
      <c r="E461" s="472"/>
      <c r="F461" s="567">
        <v>0</v>
      </c>
      <c r="G461" s="566">
        <v>0</v>
      </c>
      <c r="H461" s="566">
        <v>0</v>
      </c>
      <c r="I461" s="566">
        <v>0</v>
      </c>
      <c r="J461" s="566">
        <v>0</v>
      </c>
      <c r="K461" s="568">
        <v>0</v>
      </c>
      <c r="L461" s="534">
        <f t="shared" si="17"/>
        <v>0</v>
      </c>
      <c r="M461" s="564">
        <v>0</v>
      </c>
    </row>
    <row r="462" spans="1:13" ht="15.75" hidden="1" thickBot="1">
      <c r="A462" s="612"/>
      <c r="B462" s="833"/>
      <c r="C462" s="833"/>
      <c r="D462" s="611"/>
      <c r="E462" s="472"/>
      <c r="F462" s="567">
        <v>0</v>
      </c>
      <c r="G462" s="566">
        <v>0</v>
      </c>
      <c r="H462" s="566">
        <v>0</v>
      </c>
      <c r="I462" s="566">
        <v>0</v>
      </c>
      <c r="J462" s="566">
        <v>0</v>
      </c>
      <c r="K462" s="568">
        <v>0</v>
      </c>
      <c r="L462" s="534">
        <f t="shared" si="17"/>
        <v>0</v>
      </c>
      <c r="M462" s="564">
        <v>0</v>
      </c>
    </row>
    <row r="463" spans="1:13" ht="15.75" hidden="1" thickBot="1">
      <c r="A463" s="612"/>
      <c r="B463" s="833"/>
      <c r="C463" s="833"/>
      <c r="D463" s="611"/>
      <c r="E463" s="472"/>
      <c r="F463" s="567">
        <v>0</v>
      </c>
      <c r="G463" s="566">
        <v>0</v>
      </c>
      <c r="H463" s="566">
        <v>0</v>
      </c>
      <c r="I463" s="566">
        <v>0</v>
      </c>
      <c r="J463" s="566">
        <v>0</v>
      </c>
      <c r="K463" s="568">
        <v>0</v>
      </c>
      <c r="L463" s="534">
        <f t="shared" si="17"/>
        <v>0</v>
      </c>
      <c r="M463" s="564">
        <v>0</v>
      </c>
    </row>
    <row r="464" spans="1:13" ht="15.75" hidden="1" thickBot="1">
      <c r="A464" s="612"/>
      <c r="B464" s="833"/>
      <c r="C464" s="833"/>
      <c r="D464" s="611"/>
      <c r="E464" s="472"/>
      <c r="F464" s="567">
        <v>0</v>
      </c>
      <c r="G464" s="566">
        <v>0</v>
      </c>
      <c r="H464" s="566">
        <v>0</v>
      </c>
      <c r="I464" s="566">
        <v>0</v>
      </c>
      <c r="J464" s="566">
        <v>0</v>
      </c>
      <c r="K464" s="568">
        <v>0</v>
      </c>
      <c r="L464" s="534">
        <f t="shared" si="17"/>
        <v>0</v>
      </c>
      <c r="M464" s="564">
        <v>0</v>
      </c>
    </row>
    <row r="465" spans="1:13" ht="15.75" hidden="1" thickBot="1">
      <c r="A465" s="612"/>
      <c r="B465" s="833"/>
      <c r="C465" s="833"/>
      <c r="D465" s="611"/>
      <c r="E465" s="472"/>
      <c r="F465" s="567">
        <v>0</v>
      </c>
      <c r="G465" s="566">
        <v>0</v>
      </c>
      <c r="H465" s="566">
        <v>0</v>
      </c>
      <c r="I465" s="566">
        <v>0</v>
      </c>
      <c r="J465" s="566">
        <v>0</v>
      </c>
      <c r="K465" s="568">
        <v>0</v>
      </c>
      <c r="L465" s="534">
        <f t="shared" si="17"/>
        <v>0</v>
      </c>
      <c r="M465" s="564">
        <v>0</v>
      </c>
    </row>
    <row r="466" spans="1:13" ht="15.75" hidden="1" thickBot="1">
      <c r="A466" s="612"/>
      <c r="B466" s="833"/>
      <c r="C466" s="833"/>
      <c r="D466" s="611"/>
      <c r="E466" s="472"/>
      <c r="F466" s="567">
        <v>0</v>
      </c>
      <c r="G466" s="566">
        <v>0</v>
      </c>
      <c r="H466" s="566">
        <v>0</v>
      </c>
      <c r="I466" s="566">
        <v>0</v>
      </c>
      <c r="J466" s="566">
        <v>0</v>
      </c>
      <c r="K466" s="568">
        <v>0</v>
      </c>
      <c r="L466" s="534">
        <f t="shared" si="17"/>
        <v>0</v>
      </c>
      <c r="M466" s="564">
        <v>0</v>
      </c>
    </row>
    <row r="467" spans="1:13" ht="15.75" hidden="1" thickBot="1">
      <c r="A467" s="612"/>
      <c r="B467" s="833"/>
      <c r="C467" s="833"/>
      <c r="D467" s="611"/>
      <c r="E467" s="472"/>
      <c r="F467" s="567">
        <v>0</v>
      </c>
      <c r="G467" s="566">
        <v>0</v>
      </c>
      <c r="H467" s="566">
        <v>0</v>
      </c>
      <c r="I467" s="566">
        <v>0</v>
      </c>
      <c r="J467" s="566">
        <v>0</v>
      </c>
      <c r="K467" s="568">
        <v>0</v>
      </c>
      <c r="L467" s="534">
        <f t="shared" si="17"/>
        <v>0</v>
      </c>
      <c r="M467" s="564">
        <v>0</v>
      </c>
    </row>
    <row r="468" spans="1:13" ht="15.75" hidden="1" thickBot="1">
      <c r="A468" s="612"/>
      <c r="B468" s="833"/>
      <c r="C468" s="833"/>
      <c r="D468" s="611"/>
      <c r="E468" s="472"/>
      <c r="F468" s="567">
        <v>0</v>
      </c>
      <c r="G468" s="566">
        <v>0</v>
      </c>
      <c r="H468" s="566">
        <v>0</v>
      </c>
      <c r="I468" s="566">
        <v>0</v>
      </c>
      <c r="J468" s="566">
        <v>0</v>
      </c>
      <c r="K468" s="568">
        <v>0</v>
      </c>
      <c r="L468" s="534">
        <f t="shared" si="17"/>
        <v>0</v>
      </c>
      <c r="M468" s="564">
        <v>0</v>
      </c>
    </row>
    <row r="469" spans="1:13" ht="15.75" hidden="1" thickBot="1">
      <c r="A469" s="612"/>
      <c r="B469" s="833"/>
      <c r="C469" s="833"/>
      <c r="D469" s="611"/>
      <c r="E469" s="472"/>
      <c r="F469" s="567">
        <v>0</v>
      </c>
      <c r="G469" s="566">
        <v>0</v>
      </c>
      <c r="H469" s="566">
        <v>0</v>
      </c>
      <c r="I469" s="566">
        <v>0</v>
      </c>
      <c r="J469" s="566">
        <v>0</v>
      </c>
      <c r="K469" s="568">
        <v>0</v>
      </c>
      <c r="L469" s="534">
        <f t="shared" si="17"/>
        <v>0</v>
      </c>
      <c r="M469" s="564">
        <v>0</v>
      </c>
    </row>
    <row r="470" spans="1:13" ht="15.75" hidden="1" thickBot="1">
      <c r="A470" s="612"/>
      <c r="B470" s="833"/>
      <c r="C470" s="833"/>
      <c r="D470" s="611"/>
      <c r="E470" s="472"/>
      <c r="F470" s="567">
        <v>0</v>
      </c>
      <c r="G470" s="566">
        <v>0</v>
      </c>
      <c r="H470" s="566">
        <v>0</v>
      </c>
      <c r="I470" s="566">
        <v>0</v>
      </c>
      <c r="J470" s="566">
        <v>0</v>
      </c>
      <c r="K470" s="568">
        <v>0</v>
      </c>
      <c r="L470" s="534">
        <f t="shared" si="17"/>
        <v>0</v>
      </c>
      <c r="M470" s="564">
        <v>0</v>
      </c>
    </row>
    <row r="471" spans="1:13" ht="15.75" hidden="1" thickBot="1">
      <c r="A471" s="612"/>
      <c r="B471" s="833"/>
      <c r="C471" s="833"/>
      <c r="D471" s="611"/>
      <c r="E471" s="472"/>
      <c r="F471" s="567">
        <v>0</v>
      </c>
      <c r="G471" s="566">
        <v>0</v>
      </c>
      <c r="H471" s="566">
        <v>0</v>
      </c>
      <c r="I471" s="566">
        <v>0</v>
      </c>
      <c r="J471" s="566">
        <v>0</v>
      </c>
      <c r="K471" s="568">
        <v>0</v>
      </c>
      <c r="L471" s="534">
        <f t="shared" si="17"/>
        <v>0</v>
      </c>
      <c r="M471" s="564">
        <v>0</v>
      </c>
    </row>
    <row r="472" spans="1:13" ht="15.75" hidden="1" thickBot="1">
      <c r="A472" s="612"/>
      <c r="B472" s="833"/>
      <c r="C472" s="833"/>
      <c r="D472" s="611"/>
      <c r="E472" s="472"/>
      <c r="F472" s="567">
        <v>0</v>
      </c>
      <c r="G472" s="566">
        <v>0</v>
      </c>
      <c r="H472" s="566">
        <v>0</v>
      </c>
      <c r="I472" s="566">
        <v>0</v>
      </c>
      <c r="J472" s="566">
        <v>0</v>
      </c>
      <c r="K472" s="568">
        <v>0</v>
      </c>
      <c r="L472" s="534">
        <f t="shared" si="17"/>
        <v>0</v>
      </c>
      <c r="M472" s="564">
        <v>0</v>
      </c>
    </row>
    <row r="473" spans="1:13" ht="15.75" hidden="1" thickBot="1">
      <c r="A473" s="612"/>
      <c r="B473" s="833"/>
      <c r="C473" s="833"/>
      <c r="D473" s="611"/>
      <c r="E473" s="472"/>
      <c r="F473" s="567">
        <v>0</v>
      </c>
      <c r="G473" s="566">
        <v>0</v>
      </c>
      <c r="H473" s="566">
        <v>0</v>
      </c>
      <c r="I473" s="566">
        <v>0</v>
      </c>
      <c r="J473" s="566">
        <v>0</v>
      </c>
      <c r="K473" s="568">
        <v>0</v>
      </c>
      <c r="L473" s="534">
        <f t="shared" si="17"/>
        <v>0</v>
      </c>
      <c r="M473" s="564">
        <v>0</v>
      </c>
    </row>
    <row r="474" spans="1:13" ht="15.75" hidden="1" thickBot="1">
      <c r="A474" s="612"/>
      <c r="B474" s="833"/>
      <c r="C474" s="833"/>
      <c r="D474" s="611"/>
      <c r="E474" s="472"/>
      <c r="F474" s="567">
        <v>0</v>
      </c>
      <c r="G474" s="566">
        <v>0</v>
      </c>
      <c r="H474" s="566">
        <v>0</v>
      </c>
      <c r="I474" s="566">
        <v>0</v>
      </c>
      <c r="J474" s="566">
        <v>0</v>
      </c>
      <c r="K474" s="568">
        <v>0</v>
      </c>
      <c r="L474" s="534">
        <f t="shared" si="17"/>
        <v>0</v>
      </c>
      <c r="M474" s="564">
        <v>0</v>
      </c>
    </row>
    <row r="475" spans="1:13" ht="15.75" hidden="1" thickBot="1">
      <c r="A475" s="612"/>
      <c r="B475" s="833"/>
      <c r="C475" s="833"/>
      <c r="D475" s="611"/>
      <c r="E475" s="472"/>
      <c r="F475" s="567">
        <v>0</v>
      </c>
      <c r="G475" s="566">
        <v>0</v>
      </c>
      <c r="H475" s="566">
        <v>0</v>
      </c>
      <c r="I475" s="566">
        <v>0</v>
      </c>
      <c r="J475" s="566">
        <v>0</v>
      </c>
      <c r="K475" s="568">
        <v>0</v>
      </c>
      <c r="L475" s="534">
        <f t="shared" si="17"/>
        <v>0</v>
      </c>
      <c r="M475" s="564">
        <v>0</v>
      </c>
    </row>
    <row r="476" spans="1:13" ht="15.75" hidden="1" thickBot="1">
      <c r="A476" s="612"/>
      <c r="B476" s="833"/>
      <c r="C476" s="833"/>
      <c r="D476" s="611"/>
      <c r="E476" s="472"/>
      <c r="F476" s="567">
        <v>0</v>
      </c>
      <c r="G476" s="566">
        <v>0</v>
      </c>
      <c r="H476" s="566">
        <v>0</v>
      </c>
      <c r="I476" s="566">
        <v>0</v>
      </c>
      <c r="J476" s="566">
        <v>0</v>
      </c>
      <c r="K476" s="568">
        <v>0</v>
      </c>
      <c r="L476" s="534">
        <f t="shared" si="17"/>
        <v>0</v>
      </c>
      <c r="M476" s="564">
        <v>0</v>
      </c>
    </row>
    <row r="477" spans="1:13" ht="15.75" hidden="1" thickBot="1">
      <c r="A477" s="612"/>
      <c r="B477" s="833"/>
      <c r="C477" s="833"/>
      <c r="D477" s="611"/>
      <c r="E477" s="472"/>
      <c r="F477" s="567">
        <v>0</v>
      </c>
      <c r="G477" s="566">
        <v>0</v>
      </c>
      <c r="H477" s="566">
        <v>0</v>
      </c>
      <c r="I477" s="566">
        <v>0</v>
      </c>
      <c r="J477" s="566">
        <v>0</v>
      </c>
      <c r="K477" s="568">
        <v>0</v>
      </c>
      <c r="L477" s="534">
        <f t="shared" si="17"/>
        <v>0</v>
      </c>
      <c r="M477" s="564">
        <v>0</v>
      </c>
    </row>
    <row r="478" spans="1:13" ht="15.75" hidden="1" thickBot="1">
      <c r="A478" s="612"/>
      <c r="B478" s="833"/>
      <c r="C478" s="833"/>
      <c r="D478" s="611"/>
      <c r="E478" s="472"/>
      <c r="F478" s="567">
        <v>0</v>
      </c>
      <c r="G478" s="566">
        <v>0</v>
      </c>
      <c r="H478" s="566">
        <v>0</v>
      </c>
      <c r="I478" s="566">
        <v>0</v>
      </c>
      <c r="J478" s="566">
        <v>0</v>
      </c>
      <c r="K478" s="568">
        <v>0</v>
      </c>
      <c r="L478" s="534">
        <f t="shared" si="17"/>
        <v>0</v>
      </c>
      <c r="M478" s="564">
        <v>0</v>
      </c>
    </row>
    <row r="479" spans="1:13" ht="15.75" hidden="1" thickBot="1">
      <c r="A479" s="612"/>
      <c r="B479" s="833"/>
      <c r="C479" s="833"/>
      <c r="D479" s="611"/>
      <c r="E479" s="472"/>
      <c r="F479" s="567">
        <v>0</v>
      </c>
      <c r="G479" s="566">
        <v>0</v>
      </c>
      <c r="H479" s="566">
        <v>0</v>
      </c>
      <c r="I479" s="566">
        <v>0</v>
      </c>
      <c r="J479" s="566">
        <v>0</v>
      </c>
      <c r="K479" s="568">
        <v>0</v>
      </c>
      <c r="L479" s="534">
        <f t="shared" si="17"/>
        <v>0</v>
      </c>
      <c r="M479" s="564">
        <v>0</v>
      </c>
    </row>
    <row r="480" spans="1:13" ht="15.75" hidden="1" thickBot="1">
      <c r="A480" s="612"/>
      <c r="B480" s="833"/>
      <c r="C480" s="833"/>
      <c r="D480" s="611"/>
      <c r="E480" s="472"/>
      <c r="F480" s="567">
        <v>0</v>
      </c>
      <c r="G480" s="566">
        <v>0</v>
      </c>
      <c r="H480" s="566">
        <v>0</v>
      </c>
      <c r="I480" s="566">
        <v>0</v>
      </c>
      <c r="J480" s="566">
        <v>0</v>
      </c>
      <c r="K480" s="568">
        <v>0</v>
      </c>
      <c r="L480" s="534">
        <f t="shared" si="17"/>
        <v>0</v>
      </c>
      <c r="M480" s="564">
        <v>0</v>
      </c>
    </row>
    <row r="481" spans="1:13" ht="15.75" hidden="1" thickBot="1">
      <c r="A481" s="612"/>
      <c r="B481" s="833"/>
      <c r="C481" s="833"/>
      <c r="D481" s="611"/>
      <c r="E481" s="472"/>
      <c r="F481" s="567">
        <v>0</v>
      </c>
      <c r="G481" s="566">
        <v>0</v>
      </c>
      <c r="H481" s="566">
        <v>0</v>
      </c>
      <c r="I481" s="566">
        <v>0</v>
      </c>
      <c r="J481" s="566">
        <v>0</v>
      </c>
      <c r="K481" s="568">
        <v>0</v>
      </c>
      <c r="L481" s="534">
        <f t="shared" si="17"/>
        <v>0</v>
      </c>
      <c r="M481" s="564">
        <v>0</v>
      </c>
    </row>
    <row r="482" spans="1:13" ht="15.75" hidden="1" thickBot="1">
      <c r="A482" s="612"/>
      <c r="B482" s="833"/>
      <c r="C482" s="833"/>
      <c r="D482" s="611"/>
      <c r="E482" s="472"/>
      <c r="F482" s="567">
        <v>0</v>
      </c>
      <c r="G482" s="566">
        <v>0</v>
      </c>
      <c r="H482" s="566">
        <v>0</v>
      </c>
      <c r="I482" s="566">
        <v>0</v>
      </c>
      <c r="J482" s="566">
        <v>0</v>
      </c>
      <c r="K482" s="568">
        <v>0</v>
      </c>
      <c r="L482" s="534">
        <f t="shared" ref="L482:L513" si="18">+F482+G482-H482-I482-J482+K482</f>
        <v>0</v>
      </c>
      <c r="M482" s="564">
        <v>0</v>
      </c>
    </row>
    <row r="483" spans="1:13" ht="15.75" hidden="1" thickBot="1">
      <c r="A483" s="612"/>
      <c r="B483" s="833"/>
      <c r="C483" s="833"/>
      <c r="D483" s="611"/>
      <c r="E483" s="472"/>
      <c r="F483" s="567">
        <v>0</v>
      </c>
      <c r="G483" s="566">
        <v>0</v>
      </c>
      <c r="H483" s="566">
        <v>0</v>
      </c>
      <c r="I483" s="566">
        <v>0</v>
      </c>
      <c r="J483" s="566">
        <v>0</v>
      </c>
      <c r="K483" s="568">
        <v>0</v>
      </c>
      <c r="L483" s="534">
        <f t="shared" si="18"/>
        <v>0</v>
      </c>
      <c r="M483" s="564">
        <v>0</v>
      </c>
    </row>
    <row r="484" spans="1:13" ht="15.75" hidden="1" thickBot="1">
      <c r="A484" s="612"/>
      <c r="B484" s="833"/>
      <c r="C484" s="833"/>
      <c r="D484" s="611"/>
      <c r="E484" s="472"/>
      <c r="F484" s="567">
        <v>0</v>
      </c>
      <c r="G484" s="566">
        <v>0</v>
      </c>
      <c r="H484" s="566">
        <v>0</v>
      </c>
      <c r="I484" s="566">
        <v>0</v>
      </c>
      <c r="J484" s="566">
        <v>0</v>
      </c>
      <c r="K484" s="568">
        <v>0</v>
      </c>
      <c r="L484" s="534">
        <f t="shared" si="18"/>
        <v>0</v>
      </c>
      <c r="M484" s="564">
        <v>0</v>
      </c>
    </row>
    <row r="485" spans="1:13" ht="15.75" hidden="1" thickBot="1">
      <c r="A485" s="612"/>
      <c r="B485" s="833"/>
      <c r="C485" s="833"/>
      <c r="D485" s="611"/>
      <c r="E485" s="472"/>
      <c r="F485" s="567">
        <v>0</v>
      </c>
      <c r="G485" s="566">
        <v>0</v>
      </c>
      <c r="H485" s="566">
        <v>0</v>
      </c>
      <c r="I485" s="566">
        <v>0</v>
      </c>
      <c r="J485" s="566">
        <v>0</v>
      </c>
      <c r="K485" s="568">
        <v>0</v>
      </c>
      <c r="L485" s="534">
        <f t="shared" si="18"/>
        <v>0</v>
      </c>
      <c r="M485" s="564">
        <v>0</v>
      </c>
    </row>
    <row r="486" spans="1:13" ht="15.75" hidden="1" thickBot="1">
      <c r="A486" s="612"/>
      <c r="B486" s="833"/>
      <c r="C486" s="833"/>
      <c r="D486" s="611"/>
      <c r="E486" s="472"/>
      <c r="F486" s="567">
        <v>0</v>
      </c>
      <c r="G486" s="566">
        <v>0</v>
      </c>
      <c r="H486" s="566">
        <v>0</v>
      </c>
      <c r="I486" s="566">
        <v>0</v>
      </c>
      <c r="J486" s="566">
        <v>0</v>
      </c>
      <c r="K486" s="568">
        <v>0</v>
      </c>
      <c r="L486" s="534">
        <f t="shared" si="18"/>
        <v>0</v>
      </c>
      <c r="M486" s="564">
        <v>0</v>
      </c>
    </row>
    <row r="487" spans="1:13" ht="15.75" hidden="1" thickBot="1">
      <c r="A487" s="612"/>
      <c r="B487" s="833"/>
      <c r="C487" s="833"/>
      <c r="D487" s="611"/>
      <c r="E487" s="472"/>
      <c r="F487" s="567">
        <v>0</v>
      </c>
      <c r="G487" s="566">
        <v>0</v>
      </c>
      <c r="H487" s="566">
        <v>0</v>
      </c>
      <c r="I487" s="566">
        <v>0</v>
      </c>
      <c r="J487" s="566">
        <v>0</v>
      </c>
      <c r="K487" s="568">
        <v>0</v>
      </c>
      <c r="L487" s="534">
        <f t="shared" si="18"/>
        <v>0</v>
      </c>
      <c r="M487" s="564">
        <v>0</v>
      </c>
    </row>
    <row r="488" spans="1:13" ht="15.75" hidden="1" thickBot="1">
      <c r="A488" s="612"/>
      <c r="B488" s="833"/>
      <c r="C488" s="833"/>
      <c r="D488" s="611"/>
      <c r="E488" s="472"/>
      <c r="F488" s="567">
        <v>0</v>
      </c>
      <c r="G488" s="566">
        <v>0</v>
      </c>
      <c r="H488" s="566">
        <v>0</v>
      </c>
      <c r="I488" s="566">
        <v>0</v>
      </c>
      <c r="J488" s="566">
        <v>0</v>
      </c>
      <c r="K488" s="568">
        <v>0</v>
      </c>
      <c r="L488" s="534">
        <f t="shared" si="18"/>
        <v>0</v>
      </c>
      <c r="M488" s="564">
        <v>0</v>
      </c>
    </row>
    <row r="489" spans="1:13" ht="15.75" hidden="1" thickBot="1">
      <c r="A489" s="612"/>
      <c r="B489" s="833"/>
      <c r="C489" s="833"/>
      <c r="D489" s="611"/>
      <c r="E489" s="472"/>
      <c r="F489" s="567">
        <v>0</v>
      </c>
      <c r="G489" s="566">
        <v>0</v>
      </c>
      <c r="H489" s="566">
        <v>0</v>
      </c>
      <c r="I489" s="566">
        <v>0</v>
      </c>
      <c r="J489" s="566">
        <v>0</v>
      </c>
      <c r="K489" s="568">
        <v>0</v>
      </c>
      <c r="L489" s="534">
        <f t="shared" si="18"/>
        <v>0</v>
      </c>
      <c r="M489" s="564">
        <v>0</v>
      </c>
    </row>
    <row r="490" spans="1:13" ht="15.75" hidden="1" thickBot="1">
      <c r="A490" s="612"/>
      <c r="B490" s="833"/>
      <c r="C490" s="833"/>
      <c r="D490" s="611"/>
      <c r="E490" s="472"/>
      <c r="F490" s="567">
        <v>0</v>
      </c>
      <c r="G490" s="566">
        <v>0</v>
      </c>
      <c r="H490" s="566">
        <v>0</v>
      </c>
      <c r="I490" s="566">
        <v>0</v>
      </c>
      <c r="J490" s="566">
        <v>0</v>
      </c>
      <c r="K490" s="568">
        <v>0</v>
      </c>
      <c r="L490" s="534">
        <f t="shared" si="18"/>
        <v>0</v>
      </c>
      <c r="M490" s="564">
        <v>0</v>
      </c>
    </row>
    <row r="491" spans="1:13" ht="15.75" hidden="1" thickBot="1">
      <c r="A491" s="612"/>
      <c r="B491" s="833"/>
      <c r="C491" s="833"/>
      <c r="D491" s="611"/>
      <c r="E491" s="472"/>
      <c r="F491" s="567">
        <v>0</v>
      </c>
      <c r="G491" s="566">
        <v>0</v>
      </c>
      <c r="H491" s="566">
        <v>0</v>
      </c>
      <c r="I491" s="566">
        <v>0</v>
      </c>
      <c r="J491" s="566">
        <v>0</v>
      </c>
      <c r="K491" s="568">
        <v>0</v>
      </c>
      <c r="L491" s="534">
        <f t="shared" si="18"/>
        <v>0</v>
      </c>
      <c r="M491" s="564">
        <v>0</v>
      </c>
    </row>
    <row r="492" spans="1:13" ht="15.75" hidden="1" thickBot="1">
      <c r="A492" s="612"/>
      <c r="B492" s="833"/>
      <c r="C492" s="833"/>
      <c r="D492" s="611"/>
      <c r="E492" s="472"/>
      <c r="F492" s="567">
        <v>0</v>
      </c>
      <c r="G492" s="566">
        <v>0</v>
      </c>
      <c r="H492" s="566">
        <v>0</v>
      </c>
      <c r="I492" s="566">
        <v>0</v>
      </c>
      <c r="J492" s="566">
        <v>0</v>
      </c>
      <c r="K492" s="568">
        <v>0</v>
      </c>
      <c r="L492" s="534">
        <f t="shared" si="18"/>
        <v>0</v>
      </c>
      <c r="M492" s="564">
        <v>0</v>
      </c>
    </row>
    <row r="493" spans="1:13" ht="15.75" hidden="1" thickBot="1">
      <c r="A493" s="612"/>
      <c r="B493" s="833"/>
      <c r="C493" s="833"/>
      <c r="D493" s="611"/>
      <c r="E493" s="472"/>
      <c r="F493" s="567">
        <v>0</v>
      </c>
      <c r="G493" s="566">
        <v>0</v>
      </c>
      <c r="H493" s="566">
        <v>0</v>
      </c>
      <c r="I493" s="566">
        <v>0</v>
      </c>
      <c r="J493" s="566">
        <v>0</v>
      </c>
      <c r="K493" s="568">
        <v>0</v>
      </c>
      <c r="L493" s="534">
        <f t="shared" si="18"/>
        <v>0</v>
      </c>
      <c r="M493" s="564">
        <v>0</v>
      </c>
    </row>
    <row r="494" spans="1:13" ht="15.75" hidden="1" thickBot="1">
      <c r="A494" s="612"/>
      <c r="B494" s="833"/>
      <c r="C494" s="833"/>
      <c r="D494" s="611"/>
      <c r="E494" s="472"/>
      <c r="F494" s="567">
        <v>0</v>
      </c>
      <c r="G494" s="566">
        <v>0</v>
      </c>
      <c r="H494" s="566">
        <v>0</v>
      </c>
      <c r="I494" s="566">
        <v>0</v>
      </c>
      <c r="J494" s="566">
        <v>0</v>
      </c>
      <c r="K494" s="568">
        <v>0</v>
      </c>
      <c r="L494" s="534">
        <f t="shared" si="18"/>
        <v>0</v>
      </c>
      <c r="M494" s="564">
        <v>0</v>
      </c>
    </row>
    <row r="495" spans="1:13" ht="15.75" hidden="1" thickBot="1">
      <c r="A495" s="612"/>
      <c r="B495" s="833"/>
      <c r="C495" s="833"/>
      <c r="D495" s="611"/>
      <c r="E495" s="472"/>
      <c r="F495" s="567">
        <v>0</v>
      </c>
      <c r="G495" s="566">
        <v>0</v>
      </c>
      <c r="H495" s="566">
        <v>0</v>
      </c>
      <c r="I495" s="566">
        <v>0</v>
      </c>
      <c r="J495" s="566">
        <v>0</v>
      </c>
      <c r="K495" s="568">
        <v>0</v>
      </c>
      <c r="L495" s="534">
        <f t="shared" si="18"/>
        <v>0</v>
      </c>
      <c r="M495" s="564">
        <v>0</v>
      </c>
    </row>
    <row r="496" spans="1:13" ht="15.75" hidden="1" thickBot="1">
      <c r="A496" s="612"/>
      <c r="B496" s="833"/>
      <c r="C496" s="833"/>
      <c r="D496" s="611"/>
      <c r="E496" s="472"/>
      <c r="F496" s="567">
        <v>0</v>
      </c>
      <c r="G496" s="566">
        <v>0</v>
      </c>
      <c r="H496" s="566">
        <v>0</v>
      </c>
      <c r="I496" s="566">
        <v>0</v>
      </c>
      <c r="J496" s="566">
        <v>0</v>
      </c>
      <c r="K496" s="568">
        <v>0</v>
      </c>
      <c r="L496" s="534">
        <f t="shared" si="18"/>
        <v>0</v>
      </c>
      <c r="M496" s="564">
        <v>0</v>
      </c>
    </row>
    <row r="497" spans="1:13" ht="15.75" hidden="1" thickBot="1">
      <c r="A497" s="612"/>
      <c r="B497" s="833"/>
      <c r="C497" s="833"/>
      <c r="D497" s="611"/>
      <c r="E497" s="472"/>
      <c r="F497" s="567">
        <v>0</v>
      </c>
      <c r="G497" s="566">
        <v>0</v>
      </c>
      <c r="H497" s="566">
        <v>0</v>
      </c>
      <c r="I497" s="566">
        <v>0</v>
      </c>
      <c r="J497" s="566">
        <v>0</v>
      </c>
      <c r="K497" s="568">
        <v>0</v>
      </c>
      <c r="L497" s="534">
        <f t="shared" si="18"/>
        <v>0</v>
      </c>
      <c r="M497" s="564">
        <v>0</v>
      </c>
    </row>
    <row r="498" spans="1:13" ht="15.75" hidden="1" thickBot="1">
      <c r="A498" s="612"/>
      <c r="B498" s="833"/>
      <c r="C498" s="833"/>
      <c r="D498" s="611"/>
      <c r="E498" s="472"/>
      <c r="F498" s="567">
        <v>0</v>
      </c>
      <c r="G498" s="566">
        <v>0</v>
      </c>
      <c r="H498" s="566">
        <v>0</v>
      </c>
      <c r="I498" s="566">
        <v>0</v>
      </c>
      <c r="J498" s="566">
        <v>0</v>
      </c>
      <c r="K498" s="568">
        <v>0</v>
      </c>
      <c r="L498" s="534">
        <f t="shared" si="18"/>
        <v>0</v>
      </c>
      <c r="M498" s="564">
        <v>0</v>
      </c>
    </row>
    <row r="499" spans="1:13" ht="15.75" hidden="1" thickBot="1">
      <c r="A499" s="612"/>
      <c r="B499" s="833"/>
      <c r="C499" s="833"/>
      <c r="D499" s="611"/>
      <c r="E499" s="472"/>
      <c r="F499" s="567">
        <v>0</v>
      </c>
      <c r="G499" s="566">
        <v>0</v>
      </c>
      <c r="H499" s="566">
        <v>0</v>
      </c>
      <c r="I499" s="566">
        <v>0</v>
      </c>
      <c r="J499" s="566">
        <v>0</v>
      </c>
      <c r="K499" s="568">
        <v>0</v>
      </c>
      <c r="L499" s="534">
        <f t="shared" si="18"/>
        <v>0</v>
      </c>
      <c r="M499" s="564">
        <v>0</v>
      </c>
    </row>
    <row r="500" spans="1:13" ht="15.75" hidden="1" thickBot="1">
      <c r="A500" s="612"/>
      <c r="B500" s="833"/>
      <c r="C500" s="833"/>
      <c r="D500" s="611"/>
      <c r="E500" s="472"/>
      <c r="F500" s="567">
        <v>0</v>
      </c>
      <c r="G500" s="566">
        <v>0</v>
      </c>
      <c r="H500" s="566">
        <v>0</v>
      </c>
      <c r="I500" s="566">
        <v>0</v>
      </c>
      <c r="J500" s="566">
        <v>0</v>
      </c>
      <c r="K500" s="568">
        <v>0</v>
      </c>
      <c r="L500" s="534">
        <f t="shared" si="18"/>
        <v>0</v>
      </c>
      <c r="M500" s="564">
        <v>0</v>
      </c>
    </row>
    <row r="501" spans="1:13" ht="15.75" hidden="1" thickBot="1">
      <c r="A501" s="612"/>
      <c r="B501" s="833"/>
      <c r="C501" s="833"/>
      <c r="D501" s="611"/>
      <c r="E501" s="472"/>
      <c r="F501" s="567">
        <v>0</v>
      </c>
      <c r="G501" s="566">
        <v>0</v>
      </c>
      <c r="H501" s="566">
        <v>0</v>
      </c>
      <c r="I501" s="566">
        <v>0</v>
      </c>
      <c r="J501" s="566">
        <v>0</v>
      </c>
      <c r="K501" s="568">
        <v>0</v>
      </c>
      <c r="L501" s="534">
        <f t="shared" si="18"/>
        <v>0</v>
      </c>
      <c r="M501" s="564">
        <v>0</v>
      </c>
    </row>
    <row r="502" spans="1:13" ht="15.75" hidden="1" thickBot="1">
      <c r="A502" s="612"/>
      <c r="B502" s="833"/>
      <c r="C502" s="833"/>
      <c r="D502" s="611"/>
      <c r="E502" s="472"/>
      <c r="F502" s="567">
        <v>0</v>
      </c>
      <c r="G502" s="566">
        <v>0</v>
      </c>
      <c r="H502" s="566">
        <v>0</v>
      </c>
      <c r="I502" s="566">
        <v>0</v>
      </c>
      <c r="J502" s="566">
        <v>0</v>
      </c>
      <c r="K502" s="568">
        <v>0</v>
      </c>
      <c r="L502" s="534">
        <f t="shared" si="18"/>
        <v>0</v>
      </c>
      <c r="M502" s="564">
        <v>0</v>
      </c>
    </row>
    <row r="503" spans="1:13" ht="15.75" hidden="1" thickBot="1">
      <c r="A503" s="612"/>
      <c r="B503" s="833"/>
      <c r="C503" s="833"/>
      <c r="D503" s="611"/>
      <c r="E503" s="472"/>
      <c r="F503" s="567">
        <v>0</v>
      </c>
      <c r="G503" s="566">
        <v>0</v>
      </c>
      <c r="H503" s="566">
        <v>0</v>
      </c>
      <c r="I503" s="566">
        <v>0</v>
      </c>
      <c r="J503" s="566">
        <v>0</v>
      </c>
      <c r="K503" s="568">
        <v>0</v>
      </c>
      <c r="L503" s="534">
        <f t="shared" si="18"/>
        <v>0</v>
      </c>
      <c r="M503" s="564">
        <v>0</v>
      </c>
    </row>
    <row r="504" spans="1:13" ht="15.75" hidden="1" thickBot="1">
      <c r="A504" s="612"/>
      <c r="B504" s="833"/>
      <c r="C504" s="833"/>
      <c r="D504" s="611"/>
      <c r="E504" s="472"/>
      <c r="F504" s="567">
        <v>0</v>
      </c>
      <c r="G504" s="566">
        <v>0</v>
      </c>
      <c r="H504" s="566">
        <v>0</v>
      </c>
      <c r="I504" s="566">
        <v>0</v>
      </c>
      <c r="J504" s="566">
        <v>0</v>
      </c>
      <c r="K504" s="568">
        <v>0</v>
      </c>
      <c r="L504" s="534">
        <f t="shared" si="18"/>
        <v>0</v>
      </c>
      <c r="M504" s="564">
        <v>0</v>
      </c>
    </row>
    <row r="505" spans="1:13" ht="15.75" hidden="1" thickBot="1">
      <c r="A505" s="612"/>
      <c r="B505" s="833"/>
      <c r="C505" s="833"/>
      <c r="D505" s="611"/>
      <c r="E505" s="472"/>
      <c r="F505" s="567">
        <v>0</v>
      </c>
      <c r="G505" s="566">
        <v>0</v>
      </c>
      <c r="H505" s="566">
        <v>0</v>
      </c>
      <c r="I505" s="566">
        <v>0</v>
      </c>
      <c r="J505" s="566">
        <v>0</v>
      </c>
      <c r="K505" s="568">
        <v>0</v>
      </c>
      <c r="L505" s="534">
        <f t="shared" si="18"/>
        <v>0</v>
      </c>
      <c r="M505" s="564">
        <v>0</v>
      </c>
    </row>
    <row r="506" spans="1:13" ht="15.75" hidden="1" thickBot="1">
      <c r="A506" s="612"/>
      <c r="B506" s="833"/>
      <c r="C506" s="833"/>
      <c r="D506" s="611"/>
      <c r="E506" s="472"/>
      <c r="F506" s="567">
        <v>0</v>
      </c>
      <c r="G506" s="566">
        <v>0</v>
      </c>
      <c r="H506" s="566">
        <v>0</v>
      </c>
      <c r="I506" s="566">
        <v>0</v>
      </c>
      <c r="J506" s="566">
        <v>0</v>
      </c>
      <c r="K506" s="568">
        <v>0</v>
      </c>
      <c r="L506" s="534">
        <f t="shared" si="18"/>
        <v>0</v>
      </c>
      <c r="M506" s="564">
        <v>0</v>
      </c>
    </row>
    <row r="507" spans="1:13" ht="15.75" hidden="1" thickBot="1">
      <c r="A507" s="612"/>
      <c r="B507" s="833"/>
      <c r="C507" s="833"/>
      <c r="D507" s="611"/>
      <c r="E507" s="472"/>
      <c r="F507" s="567">
        <v>0</v>
      </c>
      <c r="G507" s="566">
        <v>0</v>
      </c>
      <c r="H507" s="566">
        <v>0</v>
      </c>
      <c r="I507" s="566">
        <v>0</v>
      </c>
      <c r="J507" s="566">
        <v>0</v>
      </c>
      <c r="K507" s="568">
        <v>0</v>
      </c>
      <c r="L507" s="534">
        <f t="shared" si="18"/>
        <v>0</v>
      </c>
      <c r="M507" s="564">
        <v>0</v>
      </c>
    </row>
    <row r="508" spans="1:13" ht="15.75" hidden="1" thickBot="1">
      <c r="A508" s="612"/>
      <c r="B508" s="833"/>
      <c r="C508" s="833"/>
      <c r="D508" s="611"/>
      <c r="E508" s="472"/>
      <c r="F508" s="567">
        <v>0</v>
      </c>
      <c r="G508" s="566">
        <v>0</v>
      </c>
      <c r="H508" s="566">
        <v>0</v>
      </c>
      <c r="I508" s="566">
        <v>0</v>
      </c>
      <c r="J508" s="566">
        <v>0</v>
      </c>
      <c r="K508" s="568">
        <v>0</v>
      </c>
      <c r="L508" s="534">
        <f t="shared" si="18"/>
        <v>0</v>
      </c>
      <c r="M508" s="564">
        <v>0</v>
      </c>
    </row>
    <row r="509" spans="1:13" ht="15.75" hidden="1" thickBot="1">
      <c r="A509" s="612"/>
      <c r="B509" s="833"/>
      <c r="C509" s="833"/>
      <c r="D509" s="611"/>
      <c r="E509" s="472"/>
      <c r="F509" s="567">
        <v>0</v>
      </c>
      <c r="G509" s="566">
        <v>0</v>
      </c>
      <c r="H509" s="566">
        <v>0</v>
      </c>
      <c r="I509" s="566">
        <v>0</v>
      </c>
      <c r="J509" s="566">
        <v>0</v>
      </c>
      <c r="K509" s="568">
        <v>0</v>
      </c>
      <c r="L509" s="534">
        <f t="shared" si="18"/>
        <v>0</v>
      </c>
      <c r="M509" s="564">
        <v>0</v>
      </c>
    </row>
    <row r="510" spans="1:13" ht="15.75" hidden="1" thickBot="1">
      <c r="A510" s="612"/>
      <c r="B510" s="833"/>
      <c r="C510" s="833"/>
      <c r="D510" s="611"/>
      <c r="E510" s="472"/>
      <c r="F510" s="567">
        <v>0</v>
      </c>
      <c r="G510" s="566">
        <v>0</v>
      </c>
      <c r="H510" s="566">
        <v>0</v>
      </c>
      <c r="I510" s="566">
        <v>0</v>
      </c>
      <c r="J510" s="566">
        <v>0</v>
      </c>
      <c r="K510" s="568">
        <v>0</v>
      </c>
      <c r="L510" s="534">
        <f t="shared" si="18"/>
        <v>0</v>
      </c>
      <c r="M510" s="564">
        <v>0</v>
      </c>
    </row>
    <row r="511" spans="1:13" ht="15.75" hidden="1" thickBot="1">
      <c r="A511" s="612"/>
      <c r="B511" s="833"/>
      <c r="C511" s="833"/>
      <c r="D511" s="611"/>
      <c r="E511" s="472"/>
      <c r="F511" s="567">
        <v>0</v>
      </c>
      <c r="G511" s="566">
        <v>0</v>
      </c>
      <c r="H511" s="566">
        <v>0</v>
      </c>
      <c r="I511" s="566">
        <v>0</v>
      </c>
      <c r="J511" s="566">
        <v>0</v>
      </c>
      <c r="K511" s="568">
        <v>0</v>
      </c>
      <c r="L511" s="534">
        <f t="shared" si="18"/>
        <v>0</v>
      </c>
      <c r="M511" s="564">
        <v>0</v>
      </c>
    </row>
    <row r="512" spans="1:13" ht="15.75" hidden="1" thickBot="1">
      <c r="A512" s="612"/>
      <c r="B512" s="833"/>
      <c r="C512" s="833"/>
      <c r="D512" s="611"/>
      <c r="E512" s="472"/>
      <c r="F512" s="567">
        <v>0</v>
      </c>
      <c r="G512" s="566">
        <v>0</v>
      </c>
      <c r="H512" s="566">
        <v>0</v>
      </c>
      <c r="I512" s="566">
        <v>0</v>
      </c>
      <c r="J512" s="566">
        <v>0</v>
      </c>
      <c r="K512" s="568">
        <v>0</v>
      </c>
      <c r="L512" s="534">
        <f t="shared" si="18"/>
        <v>0</v>
      </c>
      <c r="M512" s="564">
        <v>0</v>
      </c>
    </row>
    <row r="513" spans="1:14" ht="15.75" hidden="1" thickBot="1">
      <c r="A513" s="612"/>
      <c r="B513" s="833"/>
      <c r="C513" s="833"/>
      <c r="D513" s="611"/>
      <c r="E513" s="472"/>
      <c r="F513" s="567">
        <v>0</v>
      </c>
      <c r="G513" s="566">
        <v>0</v>
      </c>
      <c r="H513" s="566">
        <v>0</v>
      </c>
      <c r="I513" s="566">
        <v>0</v>
      </c>
      <c r="J513" s="566">
        <v>0</v>
      </c>
      <c r="K513" s="568">
        <v>0</v>
      </c>
      <c r="L513" s="534">
        <f t="shared" si="18"/>
        <v>0</v>
      </c>
      <c r="M513" s="564">
        <v>0</v>
      </c>
    </row>
    <row r="514" spans="1:14" ht="15.75" hidden="1" thickBot="1">
      <c r="A514" s="612"/>
      <c r="B514" s="833"/>
      <c r="C514" s="833"/>
      <c r="D514" s="611"/>
      <c r="E514" s="472"/>
      <c r="F514" s="567">
        <v>0</v>
      </c>
      <c r="G514" s="566">
        <v>0</v>
      </c>
      <c r="H514" s="566">
        <v>0</v>
      </c>
      <c r="I514" s="566">
        <v>0</v>
      </c>
      <c r="J514" s="566">
        <v>0</v>
      </c>
      <c r="K514" s="568">
        <v>0</v>
      </c>
      <c r="L514" s="534">
        <f>+F514+G514-H514-I514-J514+K514</f>
        <v>0</v>
      </c>
      <c r="M514" s="564">
        <v>0</v>
      </c>
    </row>
    <row r="515" spans="1:14" ht="15.75" hidden="1" thickBot="1">
      <c r="A515" s="612"/>
      <c r="B515" s="833"/>
      <c r="C515" s="833"/>
      <c r="D515" s="611"/>
      <c r="E515" s="472"/>
      <c r="F515" s="567">
        <v>0</v>
      </c>
      <c r="G515" s="566">
        <v>0</v>
      </c>
      <c r="H515" s="566">
        <v>0</v>
      </c>
      <c r="I515" s="566">
        <v>0</v>
      </c>
      <c r="J515" s="566">
        <v>0</v>
      </c>
      <c r="K515" s="568">
        <v>0</v>
      </c>
      <c r="L515" s="534">
        <f>+F515+G515-H515-I515-J515+K515</f>
        <v>0</v>
      </c>
      <c r="M515" s="564">
        <v>0</v>
      </c>
    </row>
    <row r="516" spans="1:14" ht="15.75" hidden="1" thickBot="1">
      <c r="A516" s="612"/>
      <c r="B516" s="833"/>
      <c r="C516" s="833"/>
      <c r="D516" s="611"/>
      <c r="E516" s="472"/>
      <c r="F516" s="567">
        <v>0</v>
      </c>
      <c r="G516" s="566">
        <v>0</v>
      </c>
      <c r="H516" s="566">
        <v>0</v>
      </c>
      <c r="I516" s="566">
        <v>0</v>
      </c>
      <c r="J516" s="566">
        <v>0</v>
      </c>
      <c r="K516" s="568">
        <v>0</v>
      </c>
      <c r="L516" s="534">
        <f>+F516+G516-H516-I516-J516+K516</f>
        <v>0</v>
      </c>
      <c r="M516" s="564">
        <v>0</v>
      </c>
    </row>
    <row r="517" spans="1:14" ht="15.75" hidden="1" thickBot="1">
      <c r="A517" s="610"/>
      <c r="B517" s="834"/>
      <c r="C517" s="834"/>
      <c r="D517" s="609"/>
      <c r="E517" s="608"/>
      <c r="F517" s="567">
        <v>0</v>
      </c>
      <c r="G517" s="566">
        <v>0</v>
      </c>
      <c r="H517" s="566">
        <v>0</v>
      </c>
      <c r="I517" s="566">
        <v>0</v>
      </c>
      <c r="J517" s="566">
        <v>0</v>
      </c>
      <c r="K517" s="565">
        <v>0</v>
      </c>
      <c r="L517" s="534">
        <f>+F517+G517-H517-I517-J517+K517</f>
        <v>0</v>
      </c>
      <c r="M517" s="564">
        <v>0</v>
      </c>
    </row>
    <row r="518" spans="1:14" ht="16.5" thickTop="1" thickBot="1">
      <c r="A518" s="855" t="s">
        <v>583</v>
      </c>
      <c r="B518" s="856"/>
      <c r="C518" s="856"/>
      <c r="D518" s="856"/>
      <c r="E518" s="861"/>
      <c r="F518" s="563">
        <f t="shared" ref="F518:M518" si="19">SUM(F418:F517)</f>
        <v>0</v>
      </c>
      <c r="G518" s="562">
        <f t="shared" si="19"/>
        <v>0</v>
      </c>
      <c r="H518" s="562">
        <f t="shared" si="19"/>
        <v>0</v>
      </c>
      <c r="I518" s="562">
        <f t="shared" si="19"/>
        <v>0</v>
      </c>
      <c r="J518" s="562">
        <f t="shared" si="19"/>
        <v>0</v>
      </c>
      <c r="K518" s="561">
        <f t="shared" si="19"/>
        <v>0</v>
      </c>
      <c r="L518" s="560">
        <f t="shared" si="19"/>
        <v>0</v>
      </c>
      <c r="M518" s="560">
        <f t="shared" si="19"/>
        <v>0</v>
      </c>
    </row>
    <row r="519" spans="1:14" ht="16.5" thickTop="1" thickBot="1">
      <c r="A519" s="855" t="s">
        <v>582</v>
      </c>
      <c r="B519" s="856"/>
      <c r="C519" s="856"/>
      <c r="D519" s="856"/>
      <c r="E519" s="857"/>
      <c r="F519" s="559">
        <f t="shared" ref="F519:M519" si="20">+F518+F416+F314+F212+F110</f>
        <v>0</v>
      </c>
      <c r="G519" s="558">
        <f t="shared" si="20"/>
        <v>0</v>
      </c>
      <c r="H519" s="558">
        <f t="shared" si="20"/>
        <v>0</v>
      </c>
      <c r="I519" s="558">
        <f t="shared" si="20"/>
        <v>0</v>
      </c>
      <c r="J519" s="558">
        <f t="shared" si="20"/>
        <v>0</v>
      </c>
      <c r="K519" s="557">
        <f t="shared" si="20"/>
        <v>0</v>
      </c>
      <c r="L519" s="556">
        <f t="shared" si="20"/>
        <v>0</v>
      </c>
      <c r="M519" s="556">
        <f t="shared" si="20"/>
        <v>0</v>
      </c>
    </row>
    <row r="520" spans="1:14" ht="25.5" customHeight="1" thickTop="1">
      <c r="A520" s="469"/>
      <c r="B520" s="469"/>
      <c r="C520" s="469"/>
      <c r="D520" s="469"/>
      <c r="E520" s="838" t="s">
        <v>581</v>
      </c>
      <c r="F520" s="839"/>
      <c r="G520" s="839"/>
      <c r="H520" s="839"/>
      <c r="I520" s="839"/>
      <c r="J520" s="839"/>
      <c r="K520" s="839"/>
      <c r="L520" s="555">
        <v>0</v>
      </c>
      <c r="M520" s="469"/>
      <c r="N520" s="607"/>
    </row>
    <row r="521" spans="1:14" ht="25.5" customHeight="1">
      <c r="A521" s="469"/>
      <c r="B521" s="469"/>
      <c r="C521" s="469"/>
      <c r="D521" s="469"/>
      <c r="E521" s="840" t="s">
        <v>580</v>
      </c>
      <c r="F521" s="841"/>
      <c r="G521" s="841"/>
      <c r="H521" s="841"/>
      <c r="I521" s="841"/>
      <c r="J521" s="841"/>
      <c r="K521" s="841"/>
      <c r="L521" s="554">
        <v>0</v>
      </c>
      <c r="M521" s="469"/>
      <c r="N521" s="607"/>
    </row>
    <row r="522" spans="1:14" ht="25.5" customHeight="1">
      <c r="A522" s="469"/>
      <c r="B522" s="469"/>
      <c r="C522" s="469"/>
      <c r="D522" s="469"/>
      <c r="E522" s="840" t="s">
        <v>579</v>
      </c>
      <c r="F522" s="841"/>
      <c r="G522" s="841"/>
      <c r="H522" s="841"/>
      <c r="I522" s="841"/>
      <c r="J522" s="841"/>
      <c r="K522" s="841"/>
      <c r="L522" s="554">
        <v>0</v>
      </c>
      <c r="M522" s="469"/>
      <c r="N522" s="607"/>
    </row>
    <row r="523" spans="1:14" ht="25.5" customHeight="1">
      <c r="A523" s="469"/>
      <c r="B523" s="469"/>
      <c r="C523" s="469"/>
      <c r="D523" s="469"/>
      <c r="E523" s="840" t="s">
        <v>578</v>
      </c>
      <c r="F523" s="841"/>
      <c r="G523" s="841"/>
      <c r="H523" s="841"/>
      <c r="I523" s="841"/>
      <c r="J523" s="841"/>
      <c r="K523" s="841"/>
      <c r="L523" s="554">
        <v>0</v>
      </c>
      <c r="M523" s="469"/>
      <c r="N523" s="607"/>
    </row>
    <row r="524" spans="1:14" ht="25.5" customHeight="1">
      <c r="A524" s="469"/>
      <c r="B524" s="469"/>
      <c r="C524" s="469"/>
      <c r="D524" s="469"/>
      <c r="E524" s="840" t="s">
        <v>577</v>
      </c>
      <c r="F524" s="841"/>
      <c r="G524" s="841"/>
      <c r="H524" s="841"/>
      <c r="I524" s="841"/>
      <c r="J524" s="841"/>
      <c r="K524" s="841"/>
      <c r="L524" s="554">
        <v>0</v>
      </c>
      <c r="M524" s="469"/>
      <c r="N524" s="607"/>
    </row>
    <row r="525" spans="1:14" ht="25.5" customHeight="1">
      <c r="A525" s="469"/>
      <c r="B525" s="469"/>
      <c r="C525" s="469"/>
      <c r="D525" s="469"/>
      <c r="E525" s="853" t="s">
        <v>576</v>
      </c>
      <c r="F525" s="854"/>
      <c r="G525" s="854"/>
      <c r="H525" s="854"/>
      <c r="I525" s="854"/>
      <c r="J525" s="854"/>
      <c r="K525" s="854"/>
      <c r="L525" s="553">
        <f>SUM(L520:L524)</f>
        <v>0</v>
      </c>
      <c r="M525" s="469"/>
    </row>
    <row r="526" spans="1:14" ht="25.5" customHeight="1">
      <c r="A526" s="469"/>
      <c r="B526" s="469"/>
      <c r="C526" s="469"/>
      <c r="D526" s="469"/>
      <c r="E526" s="840" t="s">
        <v>575</v>
      </c>
      <c r="F526" s="841"/>
      <c r="G526" s="841"/>
      <c r="H526" s="841"/>
      <c r="I526" s="841"/>
      <c r="J526" s="841"/>
      <c r="K526" s="841"/>
      <c r="L526" s="552">
        <f>+L110-L520</f>
        <v>0</v>
      </c>
      <c r="M526" s="469"/>
    </row>
    <row r="527" spans="1:14" ht="25.5" customHeight="1">
      <c r="A527" s="469"/>
      <c r="B527" s="469"/>
      <c r="C527" s="469"/>
      <c r="D527" s="469"/>
      <c r="E527" s="840" t="s">
        <v>574</v>
      </c>
      <c r="F527" s="841"/>
      <c r="G527" s="841"/>
      <c r="H527" s="841"/>
      <c r="I527" s="841"/>
      <c r="J527" s="841"/>
      <c r="K527" s="841"/>
      <c r="L527" s="552">
        <f>+L212-L521</f>
        <v>0</v>
      </c>
      <c r="M527" s="469"/>
    </row>
    <row r="528" spans="1:14" ht="25.5" customHeight="1">
      <c r="A528" s="469"/>
      <c r="B528" s="469"/>
      <c r="C528" s="469"/>
      <c r="D528" s="469"/>
      <c r="E528" s="840" t="s">
        <v>573</v>
      </c>
      <c r="F528" s="841"/>
      <c r="G528" s="841"/>
      <c r="H528" s="841"/>
      <c r="I528" s="841"/>
      <c r="J528" s="841"/>
      <c r="K528" s="841"/>
      <c r="L528" s="552">
        <f>+L314-L522</f>
        <v>0</v>
      </c>
      <c r="M528" s="469"/>
    </row>
    <row r="529" spans="1:17" ht="25.5" customHeight="1">
      <c r="A529" s="469"/>
      <c r="B529" s="469"/>
      <c r="C529" s="469"/>
      <c r="D529" s="469"/>
      <c r="E529" s="840" t="s">
        <v>572</v>
      </c>
      <c r="F529" s="841"/>
      <c r="G529" s="841"/>
      <c r="H529" s="841"/>
      <c r="I529" s="841"/>
      <c r="J529" s="841"/>
      <c r="K529" s="841"/>
      <c r="L529" s="552">
        <f>+L416-L523</f>
        <v>0</v>
      </c>
      <c r="M529" s="469"/>
    </row>
    <row r="530" spans="1:17" ht="25.5" customHeight="1">
      <c r="A530" s="469"/>
      <c r="B530" s="469"/>
      <c r="C530" s="469"/>
      <c r="D530" s="469"/>
      <c r="E530" s="840" t="s">
        <v>571</v>
      </c>
      <c r="F530" s="841"/>
      <c r="G530" s="841"/>
      <c r="H530" s="841"/>
      <c r="I530" s="841"/>
      <c r="J530" s="841"/>
      <c r="K530" s="841"/>
      <c r="L530" s="552">
        <f>+L518-L524</f>
        <v>0</v>
      </c>
      <c r="M530" s="469"/>
    </row>
    <row r="531" spans="1:17" ht="25.5" customHeight="1" thickBot="1">
      <c r="A531" s="469"/>
      <c r="B531" s="469"/>
      <c r="C531" s="469"/>
      <c r="D531" s="469"/>
      <c r="E531" s="858" t="s">
        <v>570</v>
      </c>
      <c r="F531" s="859"/>
      <c r="G531" s="859"/>
      <c r="H531" s="859"/>
      <c r="I531" s="859"/>
      <c r="J531" s="859"/>
      <c r="K531" s="859"/>
      <c r="L531" s="551">
        <f>SUM(L526:L530)</f>
        <v>0</v>
      </c>
      <c r="M531" s="469"/>
      <c r="N531" s="449" t="s">
        <v>92</v>
      </c>
    </row>
    <row r="532" spans="1:17" ht="15" customHeight="1" thickTop="1">
      <c r="A532" s="469"/>
      <c r="B532" s="469"/>
      <c r="C532" s="469"/>
      <c r="D532" s="469"/>
      <c r="E532" s="471"/>
      <c r="F532" s="471"/>
      <c r="G532" s="471"/>
      <c r="H532" s="471"/>
      <c r="I532" s="471"/>
      <c r="J532" s="471"/>
      <c r="K532" s="471"/>
      <c r="L532" s="470"/>
      <c r="M532" s="469"/>
    </row>
    <row r="533" spans="1:17" ht="15" customHeight="1">
      <c r="A533" s="852" t="s">
        <v>569</v>
      </c>
      <c r="B533" s="852"/>
      <c r="C533" s="852"/>
      <c r="D533" s="852"/>
      <c r="E533" s="852"/>
      <c r="F533" s="852"/>
      <c r="G533" s="852"/>
      <c r="H533" s="852"/>
      <c r="I533" s="852"/>
      <c r="J533" s="852"/>
      <c r="K533" s="852"/>
      <c r="L533" s="852"/>
      <c r="M533" s="852"/>
      <c r="N533" s="468"/>
      <c r="O533" s="467"/>
      <c r="P533" s="467"/>
      <c r="Q533" s="467"/>
    </row>
    <row r="534" spans="1:17">
      <c r="A534" s="852" t="s">
        <v>568</v>
      </c>
      <c r="B534" s="852"/>
      <c r="C534" s="852"/>
      <c r="D534" s="852"/>
      <c r="E534" s="852"/>
      <c r="F534" s="852"/>
      <c r="G534" s="852"/>
      <c r="H534" s="852"/>
      <c r="I534" s="852"/>
      <c r="J534" s="852"/>
      <c r="K534" s="852"/>
      <c r="L534" s="852"/>
      <c r="M534" s="852"/>
    </row>
    <row r="535" spans="1:17">
      <c r="A535" s="437"/>
      <c r="B535" s="437"/>
      <c r="C535" s="437"/>
      <c r="D535" s="437"/>
      <c r="E535" s="437"/>
      <c r="F535" s="437"/>
      <c r="G535" s="437"/>
      <c r="H535" s="437"/>
      <c r="I535" s="437"/>
      <c r="J535" s="437"/>
      <c r="K535" s="437"/>
      <c r="L535" s="437"/>
      <c r="M535" s="437"/>
    </row>
    <row r="536" spans="1:17">
      <c r="A536" s="437"/>
      <c r="B536" s="437"/>
      <c r="C536" s="437"/>
      <c r="D536" s="437"/>
      <c r="E536" s="437"/>
      <c r="F536" s="437"/>
      <c r="G536" s="437"/>
      <c r="H536" s="437"/>
      <c r="I536" s="437"/>
      <c r="J536" s="437"/>
      <c r="K536" s="437"/>
      <c r="L536" s="437"/>
      <c r="M536" s="437"/>
    </row>
    <row r="537" spans="1:17">
      <c r="A537" s="437"/>
      <c r="B537" s="437"/>
      <c r="C537" s="437"/>
      <c r="D537" s="437"/>
      <c r="E537" s="437"/>
      <c r="F537" s="437"/>
      <c r="G537" s="437"/>
      <c r="H537" s="437"/>
      <c r="I537" s="437"/>
      <c r="J537" s="437"/>
      <c r="K537" s="437"/>
      <c r="L537" s="437"/>
      <c r="M537" s="437"/>
    </row>
    <row r="538" spans="1:17">
      <c r="A538" s="437"/>
      <c r="B538" s="437"/>
      <c r="C538" s="437"/>
      <c r="D538" s="437"/>
      <c r="E538" s="437"/>
      <c r="F538" s="437"/>
      <c r="G538" s="437"/>
      <c r="H538" s="437"/>
      <c r="I538" s="437"/>
      <c r="J538" s="437"/>
      <c r="K538" s="437"/>
      <c r="L538" s="437"/>
      <c r="M538" s="437"/>
    </row>
    <row r="539" spans="1:17">
      <c r="A539" s="437"/>
      <c r="B539" s="437"/>
      <c r="C539" s="437"/>
      <c r="D539" s="437"/>
      <c r="E539" s="437"/>
      <c r="F539" s="437"/>
      <c r="G539" s="437"/>
      <c r="H539" s="437"/>
      <c r="I539" s="437"/>
      <c r="J539" s="437"/>
      <c r="K539" s="437"/>
      <c r="L539" s="437"/>
      <c r="M539" s="437"/>
    </row>
    <row r="540" spans="1:17">
      <c r="A540" s="437"/>
      <c r="B540" s="437"/>
      <c r="C540" s="437"/>
      <c r="D540" s="437"/>
      <c r="E540" s="437"/>
      <c r="F540" s="437"/>
      <c r="G540" s="437"/>
      <c r="H540" s="437"/>
      <c r="I540" s="437"/>
      <c r="J540" s="437"/>
      <c r="K540" s="437"/>
      <c r="L540" s="437"/>
      <c r="M540" s="437"/>
    </row>
    <row r="541" spans="1:17">
      <c r="A541" s="437"/>
      <c r="B541" s="437"/>
      <c r="C541" s="437"/>
      <c r="D541" s="437"/>
      <c r="E541" s="437"/>
      <c r="F541" s="437"/>
      <c r="G541" s="437"/>
      <c r="H541" s="437"/>
      <c r="I541" s="437"/>
      <c r="J541" s="437"/>
      <c r="K541" s="437"/>
      <c r="L541" s="437"/>
      <c r="M541" s="437"/>
    </row>
    <row r="542" spans="1:17">
      <c r="A542" s="437"/>
      <c r="B542" s="437"/>
      <c r="C542" s="437"/>
      <c r="D542" s="437"/>
      <c r="E542" s="437"/>
      <c r="F542" s="437"/>
      <c r="G542" s="437"/>
      <c r="H542" s="437"/>
      <c r="I542" s="437"/>
      <c r="J542" s="437"/>
      <c r="K542" s="437"/>
      <c r="L542" s="437"/>
      <c r="M542" s="437"/>
    </row>
    <row r="543" spans="1:17">
      <c r="A543" s="437"/>
      <c r="B543" s="437"/>
      <c r="C543" s="437"/>
      <c r="D543" s="437"/>
      <c r="E543" s="437"/>
      <c r="F543" s="437"/>
      <c r="G543" s="437"/>
      <c r="H543" s="437"/>
      <c r="I543" s="437"/>
      <c r="J543" s="437"/>
      <c r="K543" s="437"/>
      <c r="L543" s="437"/>
      <c r="M543" s="437"/>
    </row>
    <row r="544" spans="1:17">
      <c r="A544" s="437"/>
      <c r="B544" s="437"/>
      <c r="C544" s="437"/>
      <c r="D544" s="437"/>
      <c r="E544" s="437"/>
      <c r="F544" s="437"/>
      <c r="G544" s="437"/>
      <c r="H544" s="437"/>
      <c r="I544" s="437"/>
      <c r="J544" s="437"/>
      <c r="K544" s="437"/>
      <c r="L544" s="437"/>
      <c r="M544" s="437"/>
    </row>
    <row r="545" spans="1:13">
      <c r="A545" s="437"/>
      <c r="B545" s="437"/>
      <c r="C545" s="437"/>
      <c r="D545" s="437"/>
      <c r="E545" s="437"/>
      <c r="F545" s="437"/>
      <c r="G545" s="437"/>
      <c r="H545" s="437"/>
      <c r="I545" s="437"/>
      <c r="J545" s="437"/>
      <c r="K545" s="437"/>
      <c r="L545" s="437"/>
      <c r="M545" s="437"/>
    </row>
    <row r="546" spans="1:13">
      <c r="A546" s="437"/>
      <c r="B546" s="437"/>
      <c r="C546" s="437"/>
      <c r="D546" s="437"/>
      <c r="E546" s="437"/>
      <c r="F546" s="437"/>
      <c r="G546" s="437"/>
      <c r="H546" s="437"/>
      <c r="I546" s="437"/>
      <c r="J546" s="437"/>
      <c r="K546" s="437"/>
      <c r="L546" s="437"/>
      <c r="M546" s="437"/>
    </row>
    <row r="547" spans="1:13">
      <c r="A547" s="437"/>
      <c r="B547" s="437"/>
      <c r="C547" s="437"/>
      <c r="D547" s="437"/>
      <c r="E547" s="437"/>
      <c r="F547" s="437"/>
      <c r="G547" s="437"/>
      <c r="H547" s="437"/>
      <c r="I547" s="437"/>
      <c r="J547" s="437"/>
      <c r="K547" s="437"/>
      <c r="L547" s="437"/>
      <c r="M547" s="437"/>
    </row>
    <row r="548" spans="1:13">
      <c r="A548" s="437"/>
      <c r="B548" s="437"/>
      <c r="C548" s="437"/>
      <c r="D548" s="437"/>
      <c r="E548" s="437"/>
      <c r="F548" s="437"/>
      <c r="G548" s="437"/>
      <c r="H548" s="437"/>
      <c r="I548" s="437"/>
      <c r="J548" s="437"/>
      <c r="K548" s="437"/>
      <c r="L548" s="437"/>
      <c r="M548" s="437"/>
    </row>
    <row r="549" spans="1:13">
      <c r="A549" s="437"/>
      <c r="B549" s="437"/>
      <c r="C549" s="437"/>
      <c r="D549" s="437"/>
      <c r="E549" s="437"/>
      <c r="F549" s="437"/>
      <c r="G549" s="437"/>
      <c r="H549" s="437"/>
      <c r="I549" s="437"/>
      <c r="J549" s="437"/>
      <c r="K549" s="437"/>
      <c r="L549" s="437"/>
      <c r="M549" s="437"/>
    </row>
    <row r="550" spans="1:13">
      <c r="A550" s="437"/>
      <c r="B550" s="437"/>
      <c r="C550" s="437"/>
      <c r="D550" s="437"/>
      <c r="E550" s="437"/>
      <c r="F550" s="437"/>
      <c r="G550" s="437"/>
      <c r="H550" s="437"/>
      <c r="I550" s="437"/>
      <c r="J550" s="437"/>
      <c r="K550" s="437"/>
      <c r="L550" s="437"/>
      <c r="M550" s="437"/>
    </row>
    <row r="551" spans="1:13">
      <c r="A551" s="437"/>
      <c r="B551" s="437"/>
      <c r="C551" s="437"/>
      <c r="D551" s="437"/>
      <c r="E551" s="437"/>
      <c r="F551" s="437"/>
      <c r="G551" s="437"/>
      <c r="H551" s="437"/>
      <c r="I551" s="437"/>
      <c r="J551" s="437"/>
      <c r="K551" s="437"/>
      <c r="L551" s="437"/>
      <c r="M551" s="437"/>
    </row>
    <row r="552" spans="1:13">
      <c r="A552" s="437"/>
      <c r="B552" s="437"/>
      <c r="C552" s="437"/>
      <c r="D552" s="437"/>
      <c r="E552" s="437"/>
      <c r="F552" s="437"/>
      <c r="G552" s="437"/>
      <c r="H552" s="437"/>
      <c r="I552" s="437"/>
      <c r="J552" s="437"/>
      <c r="K552" s="437"/>
      <c r="L552" s="437"/>
      <c r="M552" s="437"/>
    </row>
    <row r="553" spans="1:13">
      <c r="A553" s="437"/>
      <c r="B553" s="437"/>
      <c r="C553" s="437"/>
      <c r="D553" s="437"/>
      <c r="E553" s="437"/>
      <c r="F553" s="437"/>
      <c r="G553" s="437"/>
      <c r="H553" s="437"/>
      <c r="I553" s="437"/>
      <c r="J553" s="437"/>
      <c r="K553" s="437"/>
      <c r="L553" s="437"/>
      <c r="M553" s="437"/>
    </row>
    <row r="554" spans="1:13">
      <c r="A554" s="437"/>
      <c r="B554" s="437"/>
      <c r="C554" s="437"/>
      <c r="D554" s="437"/>
      <c r="E554" s="437"/>
      <c r="F554" s="437"/>
      <c r="G554" s="437"/>
      <c r="H554" s="437"/>
      <c r="I554" s="437"/>
      <c r="J554" s="437"/>
      <c r="K554" s="437"/>
      <c r="L554" s="437"/>
      <c r="M554" s="437"/>
    </row>
    <row r="555" spans="1:13">
      <c r="A555" s="437"/>
      <c r="B555" s="437"/>
      <c r="C555" s="437"/>
      <c r="D555" s="437"/>
      <c r="E555" s="437"/>
      <c r="F555" s="437"/>
      <c r="G555" s="437"/>
      <c r="H555" s="437"/>
      <c r="I555" s="437"/>
      <c r="J555" s="437"/>
      <c r="K555" s="437"/>
      <c r="L555" s="437"/>
      <c r="M555" s="437"/>
    </row>
    <row r="556" spans="1:13">
      <c r="A556" s="437"/>
      <c r="B556" s="437"/>
      <c r="C556" s="437"/>
      <c r="D556" s="437"/>
      <c r="E556" s="437"/>
      <c r="F556" s="437"/>
      <c r="G556" s="437"/>
      <c r="H556" s="437"/>
      <c r="I556" s="437"/>
      <c r="J556" s="437"/>
      <c r="K556" s="437"/>
      <c r="L556" s="437"/>
      <c r="M556" s="437"/>
    </row>
    <row r="557" spans="1:13">
      <c r="A557" s="437"/>
      <c r="B557" s="437"/>
      <c r="C557" s="437"/>
      <c r="D557" s="437"/>
      <c r="E557" s="437"/>
      <c r="F557" s="437"/>
      <c r="G557" s="437"/>
      <c r="H557" s="437"/>
      <c r="I557" s="437"/>
      <c r="J557" s="437"/>
      <c r="K557" s="437"/>
      <c r="L557" s="437"/>
      <c r="M557" s="437"/>
    </row>
    <row r="558" spans="1:13">
      <c r="A558" s="437"/>
      <c r="B558" s="437"/>
      <c r="C558" s="437"/>
      <c r="D558" s="437"/>
      <c r="E558" s="437"/>
      <c r="F558" s="437"/>
      <c r="G558" s="437"/>
      <c r="H558" s="437"/>
      <c r="I558" s="437"/>
      <c r="J558" s="437"/>
      <c r="K558" s="437"/>
      <c r="L558" s="437"/>
      <c r="M558" s="437"/>
    </row>
    <row r="559" spans="1:13">
      <c r="A559" s="437"/>
      <c r="B559" s="437"/>
      <c r="C559" s="437"/>
      <c r="D559" s="437"/>
      <c r="E559" s="437"/>
      <c r="F559" s="437"/>
      <c r="G559" s="437"/>
      <c r="H559" s="437"/>
      <c r="I559" s="437"/>
      <c r="J559" s="437"/>
      <c r="K559" s="437"/>
      <c r="L559" s="437"/>
      <c r="M559" s="437"/>
    </row>
    <row r="560" spans="1:13">
      <c r="A560" s="437"/>
      <c r="B560" s="437"/>
      <c r="C560" s="437"/>
      <c r="D560" s="437"/>
      <c r="E560" s="437"/>
      <c r="F560" s="437"/>
      <c r="G560" s="437"/>
      <c r="H560" s="437"/>
      <c r="I560" s="437"/>
      <c r="J560" s="437"/>
      <c r="K560" s="437"/>
      <c r="L560" s="437"/>
      <c r="M560" s="437"/>
    </row>
    <row r="561" spans="1:13">
      <c r="A561" s="437"/>
      <c r="B561" s="437"/>
      <c r="C561" s="437"/>
      <c r="D561" s="437"/>
      <c r="E561" s="437"/>
      <c r="F561" s="437"/>
      <c r="G561" s="437"/>
      <c r="H561" s="437"/>
      <c r="I561" s="437"/>
      <c r="J561" s="437"/>
      <c r="K561" s="437"/>
      <c r="L561" s="437"/>
      <c r="M561" s="437"/>
    </row>
    <row r="562" spans="1:13">
      <c r="A562" s="437"/>
      <c r="B562" s="437"/>
      <c r="C562" s="437"/>
      <c r="D562" s="437"/>
      <c r="E562" s="437"/>
      <c r="F562" s="437"/>
      <c r="G562" s="437"/>
      <c r="H562" s="437"/>
      <c r="I562" s="437"/>
      <c r="J562" s="437"/>
      <c r="K562" s="437"/>
      <c r="L562" s="437"/>
      <c r="M562" s="437"/>
    </row>
    <row r="563" spans="1:13">
      <c r="A563" s="437"/>
      <c r="B563" s="437"/>
      <c r="C563" s="437"/>
      <c r="D563" s="437"/>
      <c r="E563" s="437"/>
      <c r="F563" s="437"/>
      <c r="G563" s="437"/>
      <c r="H563" s="437"/>
      <c r="I563" s="437"/>
      <c r="J563" s="437"/>
      <c r="K563" s="437"/>
      <c r="L563" s="437"/>
      <c r="M563" s="437"/>
    </row>
    <row r="564" spans="1:13">
      <c r="A564" s="437"/>
      <c r="B564" s="437"/>
      <c r="C564" s="437"/>
      <c r="D564" s="437"/>
      <c r="E564" s="437"/>
      <c r="F564" s="437"/>
      <c r="G564" s="437"/>
      <c r="H564" s="437"/>
      <c r="I564" s="437"/>
      <c r="J564" s="437"/>
      <c r="K564" s="437"/>
      <c r="L564" s="437"/>
      <c r="M564" s="437"/>
    </row>
    <row r="565" spans="1:13">
      <c r="A565" s="437"/>
      <c r="B565" s="437"/>
      <c r="C565" s="437"/>
      <c r="D565" s="437"/>
      <c r="E565" s="437"/>
      <c r="F565" s="437"/>
      <c r="G565" s="437"/>
      <c r="H565" s="437"/>
      <c r="I565" s="437"/>
      <c r="J565" s="437"/>
      <c r="K565" s="437"/>
      <c r="L565" s="437"/>
      <c r="M565" s="437"/>
    </row>
    <row r="566" spans="1:13">
      <c r="A566" s="437"/>
      <c r="B566" s="437"/>
      <c r="C566" s="437"/>
      <c r="D566" s="437"/>
      <c r="E566" s="437"/>
      <c r="F566" s="437"/>
      <c r="G566" s="437"/>
      <c r="H566" s="437"/>
      <c r="I566" s="437"/>
      <c r="J566" s="437"/>
      <c r="K566" s="437"/>
      <c r="L566" s="437"/>
      <c r="M566" s="437"/>
    </row>
    <row r="567" spans="1:13">
      <c r="A567" s="437"/>
      <c r="B567" s="437"/>
      <c r="C567" s="437"/>
      <c r="D567" s="437"/>
      <c r="E567" s="437"/>
      <c r="F567" s="437"/>
      <c r="G567" s="437"/>
      <c r="H567" s="437"/>
      <c r="I567" s="437"/>
      <c r="J567" s="437"/>
      <c r="K567" s="437"/>
      <c r="L567" s="437"/>
      <c r="M567" s="437"/>
    </row>
    <row r="568" spans="1:13">
      <c r="A568" s="437"/>
      <c r="B568" s="437"/>
      <c r="C568" s="437"/>
      <c r="D568" s="437"/>
      <c r="E568" s="437"/>
      <c r="F568" s="437"/>
      <c r="G568" s="437"/>
      <c r="H568" s="437"/>
      <c r="I568" s="437"/>
      <c r="J568" s="437"/>
      <c r="K568" s="437"/>
      <c r="L568" s="437"/>
      <c r="M568" s="437"/>
    </row>
    <row r="569" spans="1:13">
      <c r="A569" s="437"/>
      <c r="B569" s="437"/>
      <c r="C569" s="437"/>
      <c r="D569" s="437"/>
      <c r="E569" s="437"/>
      <c r="F569" s="437"/>
      <c r="G569" s="437"/>
      <c r="H569" s="437"/>
      <c r="I569" s="437"/>
      <c r="J569" s="437"/>
      <c r="K569" s="437"/>
      <c r="L569" s="437"/>
      <c r="M569" s="437"/>
    </row>
    <row r="570" spans="1:13">
      <c r="A570" s="437"/>
      <c r="B570" s="437"/>
      <c r="C570" s="437"/>
      <c r="D570" s="437"/>
      <c r="E570" s="437"/>
      <c r="F570" s="437"/>
      <c r="G570" s="437"/>
      <c r="H570" s="437"/>
      <c r="I570" s="437"/>
      <c r="J570" s="437"/>
      <c r="K570" s="437"/>
      <c r="L570" s="437"/>
      <c r="M570" s="437"/>
    </row>
    <row r="571" spans="1:13">
      <c r="A571" s="437"/>
      <c r="B571" s="437"/>
      <c r="C571" s="437"/>
      <c r="D571" s="437"/>
      <c r="E571" s="437"/>
      <c r="F571" s="437"/>
      <c r="G571" s="437"/>
      <c r="H571" s="437"/>
      <c r="I571" s="437"/>
      <c r="J571" s="437"/>
      <c r="K571" s="437"/>
      <c r="L571" s="437"/>
      <c r="M571" s="437"/>
    </row>
    <row r="572" spans="1:13">
      <c r="A572" s="437"/>
      <c r="B572" s="437"/>
      <c r="C572" s="437"/>
      <c r="D572" s="437"/>
      <c r="E572" s="437"/>
      <c r="F572" s="437"/>
      <c r="G572" s="437"/>
      <c r="H572" s="437"/>
      <c r="I572" s="437"/>
      <c r="J572" s="437"/>
      <c r="K572" s="437"/>
      <c r="L572" s="437"/>
      <c r="M572" s="437"/>
    </row>
    <row r="573" spans="1:13">
      <c r="A573" s="437"/>
      <c r="B573" s="437"/>
      <c r="C573" s="437"/>
      <c r="D573" s="437"/>
      <c r="E573" s="437"/>
      <c r="F573" s="437"/>
      <c r="G573" s="437"/>
      <c r="H573" s="437"/>
      <c r="I573" s="437"/>
      <c r="J573" s="437"/>
      <c r="K573" s="437"/>
      <c r="L573" s="437"/>
      <c r="M573" s="437"/>
    </row>
    <row r="574" spans="1:13">
      <c r="A574" s="437"/>
      <c r="B574" s="437"/>
      <c r="C574" s="437"/>
      <c r="D574" s="437"/>
      <c r="E574" s="437"/>
      <c r="F574" s="437"/>
      <c r="G574" s="437"/>
      <c r="H574" s="437"/>
      <c r="I574" s="437"/>
      <c r="J574" s="437"/>
      <c r="K574" s="437"/>
      <c r="L574" s="437"/>
      <c r="M574" s="437"/>
    </row>
    <row r="575" spans="1:13">
      <c r="A575" s="437"/>
      <c r="B575" s="437"/>
      <c r="C575" s="437"/>
      <c r="D575" s="437"/>
      <c r="E575" s="437"/>
      <c r="F575" s="437"/>
      <c r="G575" s="437"/>
      <c r="H575" s="437"/>
      <c r="I575" s="437"/>
      <c r="J575" s="437"/>
      <c r="K575" s="437"/>
      <c r="L575" s="437"/>
      <c r="M575" s="437"/>
    </row>
    <row r="576" spans="1:13">
      <c r="A576" s="437"/>
      <c r="B576" s="437"/>
      <c r="C576" s="437"/>
      <c r="D576" s="437"/>
      <c r="E576" s="437"/>
      <c r="F576" s="437"/>
      <c r="G576" s="437"/>
      <c r="H576" s="437"/>
      <c r="I576" s="437"/>
      <c r="J576" s="437"/>
      <c r="K576" s="437"/>
      <c r="L576" s="437"/>
      <c r="M576" s="437"/>
    </row>
    <row r="577" spans="1:13">
      <c r="A577" s="437"/>
      <c r="B577" s="437"/>
      <c r="C577" s="437"/>
      <c r="D577" s="437"/>
      <c r="E577" s="437"/>
      <c r="F577" s="437"/>
      <c r="G577" s="437"/>
      <c r="H577" s="437"/>
      <c r="I577" s="437"/>
      <c r="J577" s="437"/>
      <c r="K577" s="437"/>
      <c r="L577" s="437"/>
      <c r="M577" s="437"/>
    </row>
    <row r="578" spans="1:13">
      <c r="A578" s="437"/>
      <c r="B578" s="437"/>
      <c r="C578" s="437"/>
      <c r="D578" s="437"/>
      <c r="E578" s="437"/>
      <c r="F578" s="437"/>
      <c r="G578" s="437"/>
      <c r="H578" s="437"/>
      <c r="I578" s="437"/>
      <c r="J578" s="437"/>
      <c r="K578" s="437"/>
      <c r="L578" s="437"/>
      <c r="M578" s="437"/>
    </row>
    <row r="579" spans="1:13">
      <c r="A579" s="437"/>
      <c r="B579" s="437"/>
      <c r="C579" s="437"/>
      <c r="D579" s="437"/>
      <c r="E579" s="437"/>
      <c r="F579" s="437"/>
      <c r="G579" s="437"/>
      <c r="H579" s="437"/>
      <c r="I579" s="437"/>
      <c r="J579" s="437"/>
      <c r="K579" s="437"/>
      <c r="L579" s="437"/>
      <c r="M579" s="437"/>
    </row>
  </sheetData>
  <sheetProtection password="D3C7" sheet="1"/>
  <mergeCells count="533">
    <mergeCell ref="A5:M5"/>
    <mergeCell ref="B483:C483"/>
    <mergeCell ref="A1:M1"/>
    <mergeCell ref="A110:E110"/>
    <mergeCell ref="A111:E111"/>
    <mergeCell ref="A518:E518"/>
    <mergeCell ref="A6:M6"/>
    <mergeCell ref="B477:C477"/>
    <mergeCell ref="B478:C478"/>
    <mergeCell ref="B479:C479"/>
    <mergeCell ref="B480:C480"/>
    <mergeCell ref="B481:C481"/>
    <mergeCell ref="B482:C482"/>
    <mergeCell ref="B471:C471"/>
    <mergeCell ref="B472:C472"/>
    <mergeCell ref="B473:C473"/>
    <mergeCell ref="B474:C474"/>
    <mergeCell ref="B475:C475"/>
    <mergeCell ref="B476:C476"/>
    <mergeCell ref="B465:C465"/>
    <mergeCell ref="B466:C466"/>
    <mergeCell ref="B467:C467"/>
    <mergeCell ref="B468:C468"/>
    <mergeCell ref="B469:C469"/>
    <mergeCell ref="B470:C470"/>
    <mergeCell ref="B442:C442"/>
    <mergeCell ref="B443:C443"/>
    <mergeCell ref="B444:C444"/>
    <mergeCell ref="B445:C445"/>
    <mergeCell ref="B446:C446"/>
    <mergeCell ref="B464:C464"/>
    <mergeCell ref="B452:C452"/>
    <mergeCell ref="B453:C453"/>
    <mergeCell ref="B454:C454"/>
    <mergeCell ref="B455:C455"/>
    <mergeCell ref="B436:C436"/>
    <mergeCell ref="B437:C437"/>
    <mergeCell ref="B438:C438"/>
    <mergeCell ref="B439:C439"/>
    <mergeCell ref="B440:C440"/>
    <mergeCell ref="B441:C441"/>
    <mergeCell ref="B456:C456"/>
    <mergeCell ref="B457:C457"/>
    <mergeCell ref="B447:C447"/>
    <mergeCell ref="B448:C448"/>
    <mergeCell ref="B449:C449"/>
    <mergeCell ref="B450:C450"/>
    <mergeCell ref="B451:C451"/>
    <mergeCell ref="B432:C432"/>
    <mergeCell ref="B433:C433"/>
    <mergeCell ref="B434:C434"/>
    <mergeCell ref="B435:C435"/>
    <mergeCell ref="B487:C487"/>
    <mergeCell ref="B488:C488"/>
    <mergeCell ref="B458:C458"/>
    <mergeCell ref="B459:C459"/>
    <mergeCell ref="B460:C460"/>
    <mergeCell ref="B461:C461"/>
    <mergeCell ref="B489:C489"/>
    <mergeCell ref="B490:C490"/>
    <mergeCell ref="B491:C491"/>
    <mergeCell ref="B492:C492"/>
    <mergeCell ref="B431:C431"/>
    <mergeCell ref="B462:C462"/>
    <mergeCell ref="B463:C463"/>
    <mergeCell ref="B484:C484"/>
    <mergeCell ref="B485:C485"/>
    <mergeCell ref="B486:C486"/>
    <mergeCell ref="B425:C425"/>
    <mergeCell ref="B426:C426"/>
    <mergeCell ref="B427:C427"/>
    <mergeCell ref="B428:C428"/>
    <mergeCell ref="B429:C429"/>
    <mergeCell ref="B430:C430"/>
    <mergeCell ref="B419:C419"/>
    <mergeCell ref="B420:C420"/>
    <mergeCell ref="B421:C421"/>
    <mergeCell ref="B422:C422"/>
    <mergeCell ref="B423:C423"/>
    <mergeCell ref="B424:C424"/>
    <mergeCell ref="B493:C493"/>
    <mergeCell ref="B494:C494"/>
    <mergeCell ref="B495:C495"/>
    <mergeCell ref="B496:C496"/>
    <mergeCell ref="B497:C497"/>
    <mergeCell ref="B498:C498"/>
    <mergeCell ref="B499:C499"/>
    <mergeCell ref="B500:C500"/>
    <mergeCell ref="B501:C501"/>
    <mergeCell ref="B502:C502"/>
    <mergeCell ref="B503:C503"/>
    <mergeCell ref="B504:C504"/>
    <mergeCell ref="B394:C394"/>
    <mergeCell ref="B513:C513"/>
    <mergeCell ref="B514:C514"/>
    <mergeCell ref="B511:C511"/>
    <mergeCell ref="B512:C512"/>
    <mergeCell ref="B505:C505"/>
    <mergeCell ref="B506:C506"/>
    <mergeCell ref="B507:C507"/>
    <mergeCell ref="B508:C508"/>
    <mergeCell ref="B510:C510"/>
    <mergeCell ref="B335:C335"/>
    <mergeCell ref="B336:C336"/>
    <mergeCell ref="B337:C337"/>
    <mergeCell ref="B338:C338"/>
    <mergeCell ref="B339:C339"/>
    <mergeCell ref="B340:C340"/>
    <mergeCell ref="B329:C329"/>
    <mergeCell ref="B330:C330"/>
    <mergeCell ref="B331:C331"/>
    <mergeCell ref="B332:C332"/>
    <mergeCell ref="B333:C333"/>
    <mergeCell ref="B334:C334"/>
    <mergeCell ref="B323:C323"/>
    <mergeCell ref="B324:C324"/>
    <mergeCell ref="B325:C325"/>
    <mergeCell ref="B326:C326"/>
    <mergeCell ref="B327:C327"/>
    <mergeCell ref="B328:C328"/>
    <mergeCell ref="B317:C317"/>
    <mergeCell ref="B318:C318"/>
    <mergeCell ref="B319:C319"/>
    <mergeCell ref="B320:C320"/>
    <mergeCell ref="B321:C321"/>
    <mergeCell ref="B322:C322"/>
    <mergeCell ref="B359:C359"/>
    <mergeCell ref="B360:C360"/>
    <mergeCell ref="B361:C361"/>
    <mergeCell ref="B362:C362"/>
    <mergeCell ref="B363:C363"/>
    <mergeCell ref="B364:C364"/>
    <mergeCell ref="B353:C353"/>
    <mergeCell ref="B354:C354"/>
    <mergeCell ref="B355:C355"/>
    <mergeCell ref="B356:C356"/>
    <mergeCell ref="B357:C357"/>
    <mergeCell ref="B358:C358"/>
    <mergeCell ref="B347:C347"/>
    <mergeCell ref="B348:C348"/>
    <mergeCell ref="B349:C349"/>
    <mergeCell ref="B350:C350"/>
    <mergeCell ref="B351:C351"/>
    <mergeCell ref="B352:C352"/>
    <mergeCell ref="B341:C341"/>
    <mergeCell ref="B342:C342"/>
    <mergeCell ref="B343:C343"/>
    <mergeCell ref="B344:C344"/>
    <mergeCell ref="B345:C345"/>
    <mergeCell ref="B346:C346"/>
    <mergeCell ref="B383:C383"/>
    <mergeCell ref="B384:C384"/>
    <mergeCell ref="B385:C385"/>
    <mergeCell ref="B386:C386"/>
    <mergeCell ref="B387:C387"/>
    <mergeCell ref="B388:C388"/>
    <mergeCell ref="B377:C377"/>
    <mergeCell ref="B378:C378"/>
    <mergeCell ref="B379:C379"/>
    <mergeCell ref="B380:C380"/>
    <mergeCell ref="B381:C381"/>
    <mergeCell ref="B382:C382"/>
    <mergeCell ref="B371:C371"/>
    <mergeCell ref="B372:C372"/>
    <mergeCell ref="B373:C373"/>
    <mergeCell ref="B374:C374"/>
    <mergeCell ref="B375:C375"/>
    <mergeCell ref="B376:C376"/>
    <mergeCell ref="B365:C365"/>
    <mergeCell ref="B366:C366"/>
    <mergeCell ref="B367:C367"/>
    <mergeCell ref="B368:C368"/>
    <mergeCell ref="B369:C369"/>
    <mergeCell ref="B370:C370"/>
    <mergeCell ref="B406:C406"/>
    <mergeCell ref="B389:C389"/>
    <mergeCell ref="B390:C390"/>
    <mergeCell ref="B391:C391"/>
    <mergeCell ref="B392:C392"/>
    <mergeCell ref="B395:C395"/>
    <mergeCell ref="B396:C396"/>
    <mergeCell ref="B397:C397"/>
    <mergeCell ref="B398:C398"/>
    <mergeCell ref="B393:C393"/>
    <mergeCell ref="B400:C400"/>
    <mergeCell ref="B401:C401"/>
    <mergeCell ref="B402:C402"/>
    <mergeCell ref="B403:C403"/>
    <mergeCell ref="B404:C404"/>
    <mergeCell ref="B405:C405"/>
    <mergeCell ref="B284:C284"/>
    <mergeCell ref="B285:C285"/>
    <mergeCell ref="B286:C286"/>
    <mergeCell ref="B411:C411"/>
    <mergeCell ref="B412:C412"/>
    <mergeCell ref="B409:C409"/>
    <mergeCell ref="B410:C410"/>
    <mergeCell ref="B407:C407"/>
    <mergeCell ref="B408:C408"/>
    <mergeCell ref="B399:C399"/>
    <mergeCell ref="B288:C288"/>
    <mergeCell ref="B265:C265"/>
    <mergeCell ref="B266:C266"/>
    <mergeCell ref="B267:C267"/>
    <mergeCell ref="B277:C277"/>
    <mergeCell ref="B278:C278"/>
    <mergeCell ref="B279:C279"/>
    <mergeCell ref="B272:C272"/>
    <mergeCell ref="B273:C273"/>
    <mergeCell ref="B274:C274"/>
    <mergeCell ref="B276:C276"/>
    <mergeCell ref="B271:C271"/>
    <mergeCell ref="B268:C268"/>
    <mergeCell ref="B270:C270"/>
    <mergeCell ref="B287:C287"/>
    <mergeCell ref="B275:C275"/>
    <mergeCell ref="B280:C280"/>
    <mergeCell ref="B281:C281"/>
    <mergeCell ref="B282:C282"/>
    <mergeCell ref="B283:C283"/>
    <mergeCell ref="B227:C227"/>
    <mergeCell ref="B228:C228"/>
    <mergeCell ref="B229:C229"/>
    <mergeCell ref="B230:C230"/>
    <mergeCell ref="B231:C231"/>
    <mergeCell ref="B232:C232"/>
    <mergeCell ref="B233:C233"/>
    <mergeCell ref="B234:C234"/>
    <mergeCell ref="B260:C260"/>
    <mergeCell ref="B261:C261"/>
    <mergeCell ref="B262:C262"/>
    <mergeCell ref="B253:C253"/>
    <mergeCell ref="B239:C239"/>
    <mergeCell ref="B240:C240"/>
    <mergeCell ref="B241:C241"/>
    <mergeCell ref="B242:C242"/>
    <mergeCell ref="B264:C264"/>
    <mergeCell ref="B254:C254"/>
    <mergeCell ref="B255:C255"/>
    <mergeCell ref="B256:C256"/>
    <mergeCell ref="B257:C257"/>
    <mergeCell ref="B258:C258"/>
    <mergeCell ref="B259:C259"/>
    <mergeCell ref="B263:C263"/>
    <mergeCell ref="B243:C243"/>
    <mergeCell ref="B252:C252"/>
    <mergeCell ref="B235:C235"/>
    <mergeCell ref="B236:C236"/>
    <mergeCell ref="B237:C237"/>
    <mergeCell ref="B238:C238"/>
    <mergeCell ref="B251:C251"/>
    <mergeCell ref="B245:C245"/>
    <mergeCell ref="B246:C246"/>
    <mergeCell ref="B269:C269"/>
    <mergeCell ref="B300:C300"/>
    <mergeCell ref="B223:C223"/>
    <mergeCell ref="B224:C224"/>
    <mergeCell ref="B225:C225"/>
    <mergeCell ref="B226:C226"/>
    <mergeCell ref="B250:C250"/>
    <mergeCell ref="B247:C247"/>
    <mergeCell ref="B248:C248"/>
    <mergeCell ref="B249:C249"/>
    <mergeCell ref="B217:C217"/>
    <mergeCell ref="B218:C218"/>
    <mergeCell ref="B219:C219"/>
    <mergeCell ref="B220:C220"/>
    <mergeCell ref="B299:C299"/>
    <mergeCell ref="B294:C294"/>
    <mergeCell ref="B295:C295"/>
    <mergeCell ref="B296:C296"/>
    <mergeCell ref="B297:C297"/>
    <mergeCell ref="B244:C244"/>
    <mergeCell ref="B134:C134"/>
    <mergeCell ref="B135:C135"/>
    <mergeCell ref="B136:C136"/>
    <mergeCell ref="B191:C191"/>
    <mergeCell ref="B159:C159"/>
    <mergeCell ref="B215:C215"/>
    <mergeCell ref="B205:C205"/>
    <mergeCell ref="B206:C206"/>
    <mergeCell ref="B199:C199"/>
    <mergeCell ref="B200:C200"/>
    <mergeCell ref="B308:C308"/>
    <mergeCell ref="B301:C301"/>
    <mergeCell ref="B302:C302"/>
    <mergeCell ref="B207:C207"/>
    <mergeCell ref="B208:C208"/>
    <mergeCell ref="B221:C221"/>
    <mergeCell ref="B222:C222"/>
    <mergeCell ref="B291:C291"/>
    <mergeCell ref="B298:C298"/>
    <mergeCell ref="B216:C216"/>
    <mergeCell ref="B131:C131"/>
    <mergeCell ref="B117:C117"/>
    <mergeCell ref="B118:C118"/>
    <mergeCell ref="B160:C160"/>
    <mergeCell ref="B201:C201"/>
    <mergeCell ref="B157:C157"/>
    <mergeCell ref="B132:C132"/>
    <mergeCell ref="B121:C121"/>
    <mergeCell ref="B122:C122"/>
    <mergeCell ref="B133:C133"/>
    <mergeCell ref="B53:C53"/>
    <mergeCell ref="B54:C54"/>
    <mergeCell ref="B119:C119"/>
    <mergeCell ref="B120:C120"/>
    <mergeCell ref="B55:C55"/>
    <mergeCell ref="B123:C123"/>
    <mergeCell ref="B77:C77"/>
    <mergeCell ref="B79:C79"/>
    <mergeCell ref="B21:C21"/>
    <mergeCell ref="B22:C22"/>
    <mergeCell ref="B23:C23"/>
    <mergeCell ref="B43:C43"/>
    <mergeCell ref="B44:C44"/>
    <mergeCell ref="B129:C129"/>
    <mergeCell ref="B124:C124"/>
    <mergeCell ref="B125:C125"/>
    <mergeCell ref="B126:C126"/>
    <mergeCell ref="B127:C127"/>
    <mergeCell ref="B32:C32"/>
    <mergeCell ref="B24:C24"/>
    <mergeCell ref="B25:C25"/>
    <mergeCell ref="B56:C56"/>
    <mergeCell ref="B113:C113"/>
    <mergeCell ref="B114:C114"/>
    <mergeCell ref="B33:C33"/>
    <mergeCell ref="B46:C46"/>
    <mergeCell ref="B47:C47"/>
    <mergeCell ref="B48:C48"/>
    <mergeCell ref="B15:C15"/>
    <mergeCell ref="B16:C16"/>
    <mergeCell ref="B17:C17"/>
    <mergeCell ref="B18:C18"/>
    <mergeCell ref="B19:C19"/>
    <mergeCell ref="B20:C20"/>
    <mergeCell ref="B197:C197"/>
    <mergeCell ref="B45:C45"/>
    <mergeCell ref="B115:C115"/>
    <mergeCell ref="B116:C116"/>
    <mergeCell ref="B128:C128"/>
    <mergeCell ref="B130:C130"/>
    <mergeCell ref="B190:C190"/>
    <mergeCell ref="B158:C158"/>
    <mergeCell ref="B164:C164"/>
    <mergeCell ref="B165:C165"/>
    <mergeCell ref="B202:C202"/>
    <mergeCell ref="B193:C193"/>
    <mergeCell ref="B194:C194"/>
    <mergeCell ref="B195:C195"/>
    <mergeCell ref="B196:C196"/>
    <mergeCell ref="B90:C90"/>
    <mergeCell ref="B198:C198"/>
    <mergeCell ref="B185:C185"/>
    <mergeCell ref="B186:C186"/>
    <mergeCell ref="B187:C187"/>
    <mergeCell ref="B166:C166"/>
    <mergeCell ref="B167:C167"/>
    <mergeCell ref="B26:C26"/>
    <mergeCell ref="B27:C27"/>
    <mergeCell ref="B78:C78"/>
    <mergeCell ref="B83:C83"/>
    <mergeCell ref="B28:C28"/>
    <mergeCell ref="B29:C29"/>
    <mergeCell ref="B30:C30"/>
    <mergeCell ref="B31:C31"/>
    <mergeCell ref="B11:C11"/>
    <mergeCell ref="B12:C12"/>
    <mergeCell ref="B13:C13"/>
    <mergeCell ref="B14:C14"/>
    <mergeCell ref="B81:C81"/>
    <mergeCell ref="B168:C168"/>
    <mergeCell ref="B34:C34"/>
    <mergeCell ref="B35:C35"/>
    <mergeCell ref="B36:C36"/>
    <mergeCell ref="B37:C37"/>
    <mergeCell ref="B169:C169"/>
    <mergeCell ref="B170:C170"/>
    <mergeCell ref="B137:C137"/>
    <mergeCell ref="B138:C138"/>
    <mergeCell ref="B139:C139"/>
    <mergeCell ref="B140:C140"/>
    <mergeCell ref="B161:C161"/>
    <mergeCell ref="B162:C162"/>
    <mergeCell ref="B163:C163"/>
    <mergeCell ref="B146:C146"/>
    <mergeCell ref="B171:C171"/>
    <mergeCell ref="B141:C141"/>
    <mergeCell ref="B142:C142"/>
    <mergeCell ref="B143:C143"/>
    <mergeCell ref="B144:C144"/>
    <mergeCell ref="B72:C72"/>
    <mergeCell ref="B73:C73"/>
    <mergeCell ref="B74:C74"/>
    <mergeCell ref="B75:C75"/>
    <mergeCell ref="B76:C76"/>
    <mergeCell ref="B49:C49"/>
    <mergeCell ref="B50:C50"/>
    <mergeCell ref="B51:C51"/>
    <mergeCell ref="B52:C52"/>
    <mergeCell ref="B70:C70"/>
    <mergeCell ref="B145:C145"/>
    <mergeCell ref="B85:C85"/>
    <mergeCell ref="B86:C86"/>
    <mergeCell ref="B87:C87"/>
    <mergeCell ref="B88:C88"/>
    <mergeCell ref="B148:C148"/>
    <mergeCell ref="B71:C71"/>
    <mergeCell ref="B80:C80"/>
    <mergeCell ref="B92:C92"/>
    <mergeCell ref="B82:C82"/>
    <mergeCell ref="B84:C84"/>
    <mergeCell ref="B102:C102"/>
    <mergeCell ref="B103:C103"/>
    <mergeCell ref="B100:C100"/>
    <mergeCell ref="B89:C89"/>
    <mergeCell ref="B38:C38"/>
    <mergeCell ref="B39:C39"/>
    <mergeCell ref="B40:C40"/>
    <mergeCell ref="B41:C41"/>
    <mergeCell ref="B42:C42"/>
    <mergeCell ref="B149:C149"/>
    <mergeCell ref="B62:C62"/>
    <mergeCell ref="B67:C67"/>
    <mergeCell ref="B68:C68"/>
    <mergeCell ref="B69:C69"/>
    <mergeCell ref="B179:C179"/>
    <mergeCell ref="B61:C61"/>
    <mergeCell ref="B63:C63"/>
    <mergeCell ref="B64:C64"/>
    <mergeCell ref="B65:C65"/>
    <mergeCell ref="B66:C66"/>
    <mergeCell ref="B150:C150"/>
    <mergeCell ref="B151:C151"/>
    <mergeCell ref="B152:C152"/>
    <mergeCell ref="B147:C147"/>
    <mergeCell ref="A417:E417"/>
    <mergeCell ref="B316:C316"/>
    <mergeCell ref="B413:C413"/>
    <mergeCell ref="B414:C414"/>
    <mergeCell ref="B415:C415"/>
    <mergeCell ref="B181:C181"/>
    <mergeCell ref="B189:C189"/>
    <mergeCell ref="B192:C192"/>
    <mergeCell ref="B203:C203"/>
    <mergeCell ref="B204:C204"/>
    <mergeCell ref="A314:E314"/>
    <mergeCell ref="B93:C93"/>
    <mergeCell ref="B94:C94"/>
    <mergeCell ref="B95:C95"/>
    <mergeCell ref="B96:C96"/>
    <mergeCell ref="B97:C97"/>
    <mergeCell ref="B180:C180"/>
    <mergeCell ref="B313:C313"/>
    <mergeCell ref="A213:E213"/>
    <mergeCell ref="B305:C305"/>
    <mergeCell ref="E526:K526"/>
    <mergeCell ref="E527:K527"/>
    <mergeCell ref="E528:K528"/>
    <mergeCell ref="E529:K529"/>
    <mergeCell ref="E530:K530"/>
    <mergeCell ref="E531:K531"/>
    <mergeCell ref="A533:M533"/>
    <mergeCell ref="A534:M534"/>
    <mergeCell ref="E525:K525"/>
    <mergeCell ref="A416:E416"/>
    <mergeCell ref="B418:C418"/>
    <mergeCell ref="B509:C509"/>
    <mergeCell ref="B515:C515"/>
    <mergeCell ref="B516:C516"/>
    <mergeCell ref="B517:C517"/>
    <mergeCell ref="A519:E519"/>
    <mergeCell ref="A2:M2"/>
    <mergeCell ref="A3:M3"/>
    <mergeCell ref="A4:M4"/>
    <mergeCell ref="A9:E9"/>
    <mergeCell ref="A315:E315"/>
    <mergeCell ref="B57:C57"/>
    <mergeCell ref="B112:C112"/>
    <mergeCell ref="B175:C175"/>
    <mergeCell ref="B311:C311"/>
    <mergeCell ref="B312:C312"/>
    <mergeCell ref="E520:K520"/>
    <mergeCell ref="E521:K521"/>
    <mergeCell ref="E522:K522"/>
    <mergeCell ref="E523:K523"/>
    <mergeCell ref="E524:K524"/>
    <mergeCell ref="B153:C153"/>
    <mergeCell ref="A212:E212"/>
    <mergeCell ref="B209:C209"/>
    <mergeCell ref="B210:C210"/>
    <mergeCell ref="B211:C211"/>
    <mergeCell ref="B306:C306"/>
    <mergeCell ref="B289:C289"/>
    <mergeCell ref="B310:C310"/>
    <mergeCell ref="B303:C303"/>
    <mergeCell ref="B304:C304"/>
    <mergeCell ref="B290:C290"/>
    <mergeCell ref="B292:C292"/>
    <mergeCell ref="B293:C293"/>
    <mergeCell ref="B309:C309"/>
    <mergeCell ref="B307:C307"/>
    <mergeCell ref="B154:C154"/>
    <mergeCell ref="B155:C155"/>
    <mergeCell ref="B156:C156"/>
    <mergeCell ref="B176:C176"/>
    <mergeCell ref="B177:C177"/>
    <mergeCell ref="B188:C188"/>
    <mergeCell ref="B172:C172"/>
    <mergeCell ref="B173:C173"/>
    <mergeCell ref="B174:C174"/>
    <mergeCell ref="B178:C178"/>
    <mergeCell ref="B8:C8"/>
    <mergeCell ref="B10:C10"/>
    <mergeCell ref="B214:C214"/>
    <mergeCell ref="B101:C101"/>
    <mergeCell ref="B182:C182"/>
    <mergeCell ref="B183:C183"/>
    <mergeCell ref="B184:C184"/>
    <mergeCell ref="B106:C106"/>
    <mergeCell ref="B104:C104"/>
    <mergeCell ref="B105:C105"/>
    <mergeCell ref="B7:C7"/>
    <mergeCell ref="B107:C107"/>
    <mergeCell ref="B108:C108"/>
    <mergeCell ref="B109:C109"/>
    <mergeCell ref="B58:C58"/>
    <mergeCell ref="B59:C59"/>
    <mergeCell ref="B60:C60"/>
    <mergeCell ref="B91:C91"/>
    <mergeCell ref="B98:C98"/>
    <mergeCell ref="B99:C99"/>
  </mergeCells>
  <conditionalFormatting sqref="F9:I519">
    <cfRule type="cellIs" dxfId="22" priority="5" stopIfTrue="1" operator="lessThan">
      <formula>0</formula>
    </cfRule>
  </conditionalFormatting>
  <conditionalFormatting sqref="K9:K519">
    <cfRule type="cellIs" dxfId="21" priority="4" stopIfTrue="1" operator="lessThan">
      <formula>0</formula>
    </cfRule>
  </conditionalFormatting>
  <conditionalFormatting sqref="M9:M519">
    <cfRule type="cellIs" dxfId="20" priority="3" stopIfTrue="1" operator="lessThan">
      <formula>0</formula>
    </cfRule>
  </conditionalFormatting>
  <conditionalFormatting sqref="L520:L524">
    <cfRule type="cellIs" dxfId="19" priority="2" stopIfTrue="1" operator="lessThan">
      <formula>0</formula>
    </cfRule>
  </conditionalFormatting>
  <conditionalFormatting sqref="L10:L531">
    <cfRule type="cellIs" dxfId="18" priority="1" stopIfTrue="1" operator="lessThan">
      <formula>0</formula>
    </cfRule>
  </conditionalFormatting>
  <dataValidations count="2">
    <dataValidation type="decimal" allowBlank="1" showInputMessage="1" showErrorMessage="1" sqref="F10:M519">
      <formula1>-999999999999999000000</formula1>
      <formula2>99999999999999900000</formula2>
    </dataValidation>
    <dataValidation type="decimal" allowBlank="1" showInputMessage="1" showErrorMessage="1" sqref="L520:L531">
      <formula1>-99999999999999900000</formula1>
      <formula2>99999999999999900000</formula2>
    </dataValidation>
  </dataValidations>
  <printOptions horizontalCentered="1"/>
  <pageMargins left="0.70866141732283472" right="0.70866141732283472" top="0.74803149606299213" bottom="0.74803149606299213" header="0.31496062992125984" footer="0.31496062992125984"/>
  <pageSetup paperSize="9" scale="48"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4"/>
  <sheetViews>
    <sheetView showGridLines="0" zoomScale="85" zoomScaleNormal="85" workbookViewId="0">
      <pane ySplit="6315" topLeftCell="A9"/>
      <selection sqref="A1:M1"/>
      <selection pane="bottomLeft" sqref="A1:M1"/>
    </sheetView>
  </sheetViews>
  <sheetFormatPr defaultRowHeight="15"/>
  <cols>
    <col min="1" max="1" width="20.7109375" style="1" customWidth="1"/>
    <col min="2" max="2" width="50.7109375" style="1" customWidth="1"/>
    <col min="3" max="3" width="20.7109375" style="1" customWidth="1"/>
    <col min="4" max="4" width="50.7109375" style="1" customWidth="1"/>
    <col min="5" max="11" width="15.7109375" style="1" customWidth="1"/>
    <col min="12" max="12" width="9.140625" style="436" customWidth="1"/>
    <col min="13" max="16384" width="9.140625" style="1"/>
  </cols>
  <sheetData>
    <row r="1" spans="1:12" s="181" customFormat="1">
      <c r="A1" s="860"/>
      <c r="B1" s="860"/>
      <c r="C1" s="860"/>
      <c r="D1" s="860"/>
      <c r="E1" s="860"/>
      <c r="F1" s="860"/>
      <c r="G1" s="860"/>
      <c r="H1" s="860"/>
      <c r="I1" s="860"/>
      <c r="J1" s="860"/>
      <c r="K1" s="860"/>
      <c r="L1" s="436"/>
    </row>
    <row r="2" spans="1:12" s="181" customFormat="1" ht="24.95" customHeight="1">
      <c r="A2" s="825" t="s">
        <v>0</v>
      </c>
      <c r="B2" s="826"/>
      <c r="C2" s="826"/>
      <c r="D2" s="826"/>
      <c r="E2" s="826"/>
      <c r="F2" s="826"/>
      <c r="G2" s="826"/>
      <c r="H2" s="826"/>
      <c r="I2" s="826"/>
      <c r="J2" s="826"/>
      <c r="K2" s="827"/>
      <c r="L2" s="436"/>
    </row>
    <row r="3" spans="1:12" s="181" customFormat="1">
      <c r="A3" s="845" t="s">
        <v>621</v>
      </c>
      <c r="B3" s="845"/>
      <c r="C3" s="845"/>
      <c r="D3" s="845"/>
      <c r="E3" s="845"/>
      <c r="F3" s="845"/>
      <c r="G3" s="845"/>
      <c r="H3" s="845"/>
      <c r="I3" s="845"/>
      <c r="J3" s="845"/>
      <c r="K3" s="845"/>
      <c r="L3" s="436"/>
    </row>
    <row r="4" spans="1:12" s="181" customFormat="1" ht="21">
      <c r="A4" s="822" t="s">
        <v>620</v>
      </c>
      <c r="B4" s="822"/>
      <c r="C4" s="822"/>
      <c r="D4" s="822"/>
      <c r="E4" s="822"/>
      <c r="F4" s="822"/>
      <c r="G4" s="822"/>
      <c r="H4" s="822"/>
      <c r="I4" s="822"/>
      <c r="J4" s="822"/>
      <c r="K4" s="822"/>
      <c r="L4" s="436" t="s">
        <v>388</v>
      </c>
    </row>
    <row r="5" spans="1:12" s="181" customFormat="1" ht="21">
      <c r="A5" s="822" t="s">
        <v>565</v>
      </c>
      <c r="B5" s="822"/>
      <c r="C5" s="822"/>
      <c r="D5" s="822"/>
      <c r="E5" s="822"/>
      <c r="F5" s="822"/>
      <c r="G5" s="822"/>
      <c r="H5" s="822"/>
      <c r="I5" s="822"/>
      <c r="J5" s="822"/>
      <c r="K5" s="822"/>
      <c r="L5" s="436"/>
    </row>
    <row r="6" spans="1:12" ht="15.75" thickBot="1">
      <c r="A6" s="830"/>
      <c r="B6" s="830"/>
      <c r="C6" s="830"/>
      <c r="D6" s="830"/>
      <c r="E6" s="830"/>
      <c r="F6" s="830"/>
      <c r="G6" s="830"/>
      <c r="H6" s="830"/>
      <c r="I6" s="830"/>
      <c r="J6" s="830"/>
      <c r="K6" s="830"/>
    </row>
    <row r="7" spans="1:12" ht="217.5" thickTop="1">
      <c r="A7" s="493" t="s">
        <v>619</v>
      </c>
      <c r="B7" s="493" t="s">
        <v>617</v>
      </c>
      <c r="C7" s="493" t="s">
        <v>618</v>
      </c>
      <c r="D7" s="493" t="s">
        <v>617</v>
      </c>
      <c r="E7" s="493" t="s">
        <v>616</v>
      </c>
      <c r="F7" s="493" t="s">
        <v>615</v>
      </c>
      <c r="G7" s="492" t="s">
        <v>614</v>
      </c>
      <c r="H7" s="479" t="s">
        <v>613</v>
      </c>
      <c r="I7" s="491" t="s">
        <v>612</v>
      </c>
      <c r="J7" s="491" t="s">
        <v>611</v>
      </c>
      <c r="K7" s="491" t="s">
        <v>610</v>
      </c>
    </row>
    <row r="8" spans="1:12" ht="26.25" thickBot="1">
      <c r="A8" s="490"/>
      <c r="B8" s="489"/>
      <c r="C8" s="489"/>
      <c r="D8" s="489"/>
      <c r="E8" s="478" t="s">
        <v>124</v>
      </c>
      <c r="F8" s="478" t="s">
        <v>125</v>
      </c>
      <c r="G8" s="488" t="s">
        <v>555</v>
      </c>
      <c r="H8" s="478" t="s">
        <v>127</v>
      </c>
      <c r="I8" s="478" t="s">
        <v>128</v>
      </c>
      <c r="J8" s="457" t="s">
        <v>609</v>
      </c>
      <c r="K8" s="457" t="s">
        <v>130</v>
      </c>
    </row>
    <row r="9" spans="1:12" ht="15.75" thickTop="1">
      <c r="A9" s="614"/>
      <c r="B9" s="633"/>
      <c r="C9" s="613"/>
      <c r="D9" s="473"/>
      <c r="E9" s="593">
        <v>0</v>
      </c>
      <c r="F9" s="592">
        <v>0</v>
      </c>
      <c r="G9" s="592">
        <v>0</v>
      </c>
      <c r="H9" s="592">
        <v>0</v>
      </c>
      <c r="I9" s="591">
        <v>0</v>
      </c>
      <c r="J9" s="540">
        <f t="shared" ref="J9:J40" si="0">+E9+F9-G9-H9-I9</f>
        <v>0</v>
      </c>
      <c r="K9" s="564">
        <v>0</v>
      </c>
    </row>
    <row r="10" spans="1:12">
      <c r="A10" s="612"/>
      <c r="B10" s="631"/>
      <c r="C10" s="611"/>
      <c r="D10" s="472"/>
      <c r="E10" s="567">
        <v>0</v>
      </c>
      <c r="F10" s="566">
        <v>0</v>
      </c>
      <c r="G10" s="566">
        <v>0</v>
      </c>
      <c r="H10" s="566">
        <v>0</v>
      </c>
      <c r="I10" s="568">
        <v>0</v>
      </c>
      <c r="J10" s="540">
        <f t="shared" si="0"/>
        <v>0</v>
      </c>
      <c r="K10" s="564">
        <v>0</v>
      </c>
    </row>
    <row r="11" spans="1:12">
      <c r="A11" s="612"/>
      <c r="B11" s="631"/>
      <c r="C11" s="611"/>
      <c r="D11" s="472"/>
      <c r="E11" s="567">
        <v>0</v>
      </c>
      <c r="F11" s="566">
        <v>0</v>
      </c>
      <c r="G11" s="566">
        <v>0</v>
      </c>
      <c r="H11" s="566">
        <v>0</v>
      </c>
      <c r="I11" s="568">
        <v>0</v>
      </c>
      <c r="J11" s="540">
        <f t="shared" si="0"/>
        <v>0</v>
      </c>
      <c r="K11" s="564">
        <v>0</v>
      </c>
    </row>
    <row r="12" spans="1:12">
      <c r="A12" s="612"/>
      <c r="B12" s="631"/>
      <c r="C12" s="611"/>
      <c r="D12" s="472"/>
      <c r="E12" s="567">
        <v>0</v>
      </c>
      <c r="F12" s="566">
        <v>0</v>
      </c>
      <c r="G12" s="566">
        <v>0</v>
      </c>
      <c r="H12" s="566">
        <v>0</v>
      </c>
      <c r="I12" s="568">
        <v>0</v>
      </c>
      <c r="J12" s="540">
        <f t="shared" si="0"/>
        <v>0</v>
      </c>
      <c r="K12" s="564">
        <v>0</v>
      </c>
    </row>
    <row r="13" spans="1:12">
      <c r="A13" s="612"/>
      <c r="B13" s="631"/>
      <c r="C13" s="611"/>
      <c r="D13" s="472"/>
      <c r="E13" s="567">
        <v>0</v>
      </c>
      <c r="F13" s="566">
        <v>0</v>
      </c>
      <c r="G13" s="566">
        <v>0</v>
      </c>
      <c r="H13" s="566">
        <v>0</v>
      </c>
      <c r="I13" s="568">
        <v>0</v>
      </c>
      <c r="J13" s="540">
        <f t="shared" si="0"/>
        <v>0</v>
      </c>
      <c r="K13" s="564">
        <v>0</v>
      </c>
    </row>
    <row r="14" spans="1:12">
      <c r="A14" s="612"/>
      <c r="B14" s="631"/>
      <c r="C14" s="611"/>
      <c r="D14" s="472"/>
      <c r="E14" s="567">
        <v>0</v>
      </c>
      <c r="F14" s="566">
        <v>0</v>
      </c>
      <c r="G14" s="566">
        <v>0</v>
      </c>
      <c r="H14" s="566">
        <v>0</v>
      </c>
      <c r="I14" s="568">
        <v>0</v>
      </c>
      <c r="J14" s="540">
        <f t="shared" si="0"/>
        <v>0</v>
      </c>
      <c r="K14" s="564">
        <v>0</v>
      </c>
    </row>
    <row r="15" spans="1:12">
      <c r="A15" s="612"/>
      <c r="B15" s="631"/>
      <c r="C15" s="611"/>
      <c r="D15" s="472"/>
      <c r="E15" s="567">
        <v>0</v>
      </c>
      <c r="F15" s="566">
        <v>0</v>
      </c>
      <c r="G15" s="566">
        <v>0</v>
      </c>
      <c r="H15" s="566">
        <v>0</v>
      </c>
      <c r="I15" s="568">
        <v>0</v>
      </c>
      <c r="J15" s="540">
        <f t="shared" si="0"/>
        <v>0</v>
      </c>
      <c r="K15" s="564">
        <v>0</v>
      </c>
    </row>
    <row r="16" spans="1:12">
      <c r="A16" s="612"/>
      <c r="B16" s="631"/>
      <c r="C16" s="611"/>
      <c r="D16" s="472"/>
      <c r="E16" s="567">
        <v>0</v>
      </c>
      <c r="F16" s="566">
        <v>0</v>
      </c>
      <c r="G16" s="566">
        <v>0</v>
      </c>
      <c r="H16" s="566">
        <v>0</v>
      </c>
      <c r="I16" s="568">
        <v>0</v>
      </c>
      <c r="J16" s="540">
        <f t="shared" si="0"/>
        <v>0</v>
      </c>
      <c r="K16" s="564">
        <v>0</v>
      </c>
    </row>
    <row r="17" spans="1:11">
      <c r="A17" s="612"/>
      <c r="B17" s="631"/>
      <c r="C17" s="611"/>
      <c r="D17" s="472"/>
      <c r="E17" s="567">
        <v>0</v>
      </c>
      <c r="F17" s="566">
        <v>0</v>
      </c>
      <c r="G17" s="566">
        <v>0</v>
      </c>
      <c r="H17" s="566">
        <v>0</v>
      </c>
      <c r="I17" s="568">
        <v>0</v>
      </c>
      <c r="J17" s="540">
        <f t="shared" si="0"/>
        <v>0</v>
      </c>
      <c r="K17" s="564">
        <v>0</v>
      </c>
    </row>
    <row r="18" spans="1:11">
      <c r="A18" s="612"/>
      <c r="B18" s="631"/>
      <c r="C18" s="611"/>
      <c r="D18" s="472"/>
      <c r="E18" s="567">
        <v>0</v>
      </c>
      <c r="F18" s="566">
        <v>0</v>
      </c>
      <c r="G18" s="566">
        <v>0</v>
      </c>
      <c r="H18" s="566">
        <v>0</v>
      </c>
      <c r="I18" s="568">
        <v>0</v>
      </c>
      <c r="J18" s="540">
        <f t="shared" si="0"/>
        <v>0</v>
      </c>
      <c r="K18" s="564">
        <v>0</v>
      </c>
    </row>
    <row r="19" spans="1:11">
      <c r="A19" s="612"/>
      <c r="B19" s="631"/>
      <c r="C19" s="611"/>
      <c r="D19" s="472"/>
      <c r="E19" s="567">
        <v>0</v>
      </c>
      <c r="F19" s="566">
        <v>0</v>
      </c>
      <c r="G19" s="566">
        <v>0</v>
      </c>
      <c r="H19" s="566">
        <v>0</v>
      </c>
      <c r="I19" s="568">
        <v>0</v>
      </c>
      <c r="J19" s="540">
        <f t="shared" si="0"/>
        <v>0</v>
      </c>
      <c r="K19" s="564">
        <v>0</v>
      </c>
    </row>
    <row r="20" spans="1:11">
      <c r="A20" s="612"/>
      <c r="B20" s="631"/>
      <c r="C20" s="611"/>
      <c r="D20" s="472"/>
      <c r="E20" s="567">
        <v>0</v>
      </c>
      <c r="F20" s="566">
        <v>0</v>
      </c>
      <c r="G20" s="566">
        <v>0</v>
      </c>
      <c r="H20" s="566">
        <v>0</v>
      </c>
      <c r="I20" s="568">
        <v>0</v>
      </c>
      <c r="J20" s="540">
        <f t="shared" si="0"/>
        <v>0</v>
      </c>
      <c r="K20" s="564">
        <v>0</v>
      </c>
    </row>
    <row r="21" spans="1:11">
      <c r="A21" s="612"/>
      <c r="B21" s="631"/>
      <c r="C21" s="611"/>
      <c r="D21" s="472"/>
      <c r="E21" s="567">
        <v>0</v>
      </c>
      <c r="F21" s="566">
        <v>0</v>
      </c>
      <c r="G21" s="566">
        <v>0</v>
      </c>
      <c r="H21" s="566">
        <v>0</v>
      </c>
      <c r="I21" s="568">
        <v>0</v>
      </c>
      <c r="J21" s="540">
        <f t="shared" si="0"/>
        <v>0</v>
      </c>
      <c r="K21" s="564">
        <v>0</v>
      </c>
    </row>
    <row r="22" spans="1:11">
      <c r="A22" s="612"/>
      <c r="B22" s="631"/>
      <c r="C22" s="611"/>
      <c r="D22" s="472"/>
      <c r="E22" s="567">
        <v>0</v>
      </c>
      <c r="F22" s="566">
        <v>0</v>
      </c>
      <c r="G22" s="566">
        <v>0</v>
      </c>
      <c r="H22" s="566">
        <v>0</v>
      </c>
      <c r="I22" s="568">
        <v>0</v>
      </c>
      <c r="J22" s="540">
        <f t="shared" si="0"/>
        <v>0</v>
      </c>
      <c r="K22" s="564">
        <v>0</v>
      </c>
    </row>
    <row r="23" spans="1:11">
      <c r="A23" s="612"/>
      <c r="B23" s="631"/>
      <c r="C23" s="611"/>
      <c r="D23" s="472"/>
      <c r="E23" s="567">
        <v>0</v>
      </c>
      <c r="F23" s="566">
        <v>0</v>
      </c>
      <c r="G23" s="566">
        <v>0</v>
      </c>
      <c r="H23" s="566">
        <v>0</v>
      </c>
      <c r="I23" s="568">
        <v>0</v>
      </c>
      <c r="J23" s="540">
        <f t="shared" si="0"/>
        <v>0</v>
      </c>
      <c r="K23" s="564">
        <v>0</v>
      </c>
    </row>
    <row r="24" spans="1:11">
      <c r="A24" s="612"/>
      <c r="B24" s="631"/>
      <c r="C24" s="611"/>
      <c r="D24" s="472"/>
      <c r="E24" s="567">
        <v>0</v>
      </c>
      <c r="F24" s="566">
        <v>0</v>
      </c>
      <c r="G24" s="566">
        <v>0</v>
      </c>
      <c r="H24" s="566">
        <v>0</v>
      </c>
      <c r="I24" s="568">
        <v>0</v>
      </c>
      <c r="J24" s="540">
        <f t="shared" si="0"/>
        <v>0</v>
      </c>
      <c r="K24" s="564">
        <v>0</v>
      </c>
    </row>
    <row r="25" spans="1:11">
      <c r="A25" s="612"/>
      <c r="B25" s="631"/>
      <c r="C25" s="611"/>
      <c r="D25" s="472"/>
      <c r="E25" s="567">
        <v>0</v>
      </c>
      <c r="F25" s="566">
        <v>0</v>
      </c>
      <c r="G25" s="566">
        <v>0</v>
      </c>
      <c r="H25" s="566">
        <v>0</v>
      </c>
      <c r="I25" s="568">
        <v>0</v>
      </c>
      <c r="J25" s="540">
        <f t="shared" si="0"/>
        <v>0</v>
      </c>
      <c r="K25" s="564">
        <v>0</v>
      </c>
    </row>
    <row r="26" spans="1:11">
      <c r="A26" s="612"/>
      <c r="B26" s="631"/>
      <c r="C26" s="611"/>
      <c r="D26" s="472"/>
      <c r="E26" s="567">
        <v>0</v>
      </c>
      <c r="F26" s="566">
        <v>0</v>
      </c>
      <c r="G26" s="566">
        <v>0</v>
      </c>
      <c r="H26" s="566">
        <v>0</v>
      </c>
      <c r="I26" s="568">
        <v>0</v>
      </c>
      <c r="J26" s="540">
        <f t="shared" si="0"/>
        <v>0</v>
      </c>
      <c r="K26" s="564">
        <v>0</v>
      </c>
    </row>
    <row r="27" spans="1:11">
      <c r="A27" s="612"/>
      <c r="B27" s="631"/>
      <c r="C27" s="611"/>
      <c r="D27" s="472"/>
      <c r="E27" s="567">
        <v>0</v>
      </c>
      <c r="F27" s="566">
        <v>0</v>
      </c>
      <c r="G27" s="566">
        <v>0</v>
      </c>
      <c r="H27" s="566">
        <v>0</v>
      </c>
      <c r="I27" s="568">
        <v>0</v>
      </c>
      <c r="J27" s="540">
        <f t="shared" si="0"/>
        <v>0</v>
      </c>
      <c r="K27" s="564">
        <v>0</v>
      </c>
    </row>
    <row r="28" spans="1:11">
      <c r="A28" s="612"/>
      <c r="B28" s="631"/>
      <c r="C28" s="611"/>
      <c r="D28" s="472"/>
      <c r="E28" s="567">
        <v>0</v>
      </c>
      <c r="F28" s="566">
        <v>0</v>
      </c>
      <c r="G28" s="566">
        <v>0</v>
      </c>
      <c r="H28" s="566">
        <v>0</v>
      </c>
      <c r="I28" s="568">
        <v>0</v>
      </c>
      <c r="J28" s="540">
        <f t="shared" si="0"/>
        <v>0</v>
      </c>
      <c r="K28" s="564">
        <v>0</v>
      </c>
    </row>
    <row r="29" spans="1:11">
      <c r="A29" s="612"/>
      <c r="B29" s="631"/>
      <c r="C29" s="611"/>
      <c r="D29" s="472"/>
      <c r="E29" s="567">
        <v>0</v>
      </c>
      <c r="F29" s="566">
        <v>0</v>
      </c>
      <c r="G29" s="566">
        <v>0</v>
      </c>
      <c r="H29" s="566">
        <v>0</v>
      </c>
      <c r="I29" s="568">
        <v>0</v>
      </c>
      <c r="J29" s="540">
        <f t="shared" si="0"/>
        <v>0</v>
      </c>
      <c r="K29" s="564">
        <v>0</v>
      </c>
    </row>
    <row r="30" spans="1:11">
      <c r="A30" s="612"/>
      <c r="B30" s="631"/>
      <c r="C30" s="611"/>
      <c r="D30" s="472"/>
      <c r="E30" s="567">
        <v>0</v>
      </c>
      <c r="F30" s="566">
        <v>0</v>
      </c>
      <c r="G30" s="566">
        <v>0</v>
      </c>
      <c r="H30" s="566">
        <v>0</v>
      </c>
      <c r="I30" s="568">
        <v>0</v>
      </c>
      <c r="J30" s="540">
        <f t="shared" si="0"/>
        <v>0</v>
      </c>
      <c r="K30" s="564">
        <v>0</v>
      </c>
    </row>
    <row r="31" spans="1:11">
      <c r="A31" s="612"/>
      <c r="B31" s="631"/>
      <c r="C31" s="611"/>
      <c r="D31" s="472"/>
      <c r="E31" s="567">
        <v>0</v>
      </c>
      <c r="F31" s="566">
        <v>0</v>
      </c>
      <c r="G31" s="566">
        <v>0</v>
      </c>
      <c r="H31" s="566">
        <v>0</v>
      </c>
      <c r="I31" s="568">
        <v>0</v>
      </c>
      <c r="J31" s="540">
        <f t="shared" si="0"/>
        <v>0</v>
      </c>
      <c r="K31" s="564">
        <v>0</v>
      </c>
    </row>
    <row r="32" spans="1:11">
      <c r="A32" s="612"/>
      <c r="B32" s="631"/>
      <c r="C32" s="611"/>
      <c r="D32" s="472"/>
      <c r="E32" s="567">
        <v>0</v>
      </c>
      <c r="F32" s="566">
        <v>0</v>
      </c>
      <c r="G32" s="566">
        <v>0</v>
      </c>
      <c r="H32" s="566">
        <v>0</v>
      </c>
      <c r="I32" s="568">
        <v>0</v>
      </c>
      <c r="J32" s="540">
        <f t="shared" si="0"/>
        <v>0</v>
      </c>
      <c r="K32" s="564">
        <v>0</v>
      </c>
    </row>
    <row r="33" spans="1:11">
      <c r="A33" s="612"/>
      <c r="B33" s="631"/>
      <c r="C33" s="611"/>
      <c r="D33" s="472"/>
      <c r="E33" s="567">
        <v>0</v>
      </c>
      <c r="F33" s="566">
        <v>0</v>
      </c>
      <c r="G33" s="566">
        <v>0</v>
      </c>
      <c r="H33" s="566">
        <v>0</v>
      </c>
      <c r="I33" s="568">
        <v>0</v>
      </c>
      <c r="J33" s="540">
        <f t="shared" si="0"/>
        <v>0</v>
      </c>
      <c r="K33" s="564">
        <v>0</v>
      </c>
    </row>
    <row r="34" spans="1:11">
      <c r="A34" s="612"/>
      <c r="B34" s="631"/>
      <c r="C34" s="611"/>
      <c r="D34" s="472"/>
      <c r="E34" s="567">
        <v>0</v>
      </c>
      <c r="F34" s="566">
        <v>0</v>
      </c>
      <c r="G34" s="566">
        <v>0</v>
      </c>
      <c r="H34" s="566">
        <v>0</v>
      </c>
      <c r="I34" s="568">
        <v>0</v>
      </c>
      <c r="J34" s="540">
        <f t="shared" si="0"/>
        <v>0</v>
      </c>
      <c r="K34" s="564">
        <v>0</v>
      </c>
    </row>
    <row r="35" spans="1:11">
      <c r="A35" s="612"/>
      <c r="B35" s="631"/>
      <c r="C35" s="611"/>
      <c r="D35" s="472"/>
      <c r="E35" s="567">
        <v>0</v>
      </c>
      <c r="F35" s="566">
        <v>0</v>
      </c>
      <c r="G35" s="566">
        <v>0</v>
      </c>
      <c r="H35" s="566">
        <v>0</v>
      </c>
      <c r="I35" s="568">
        <v>0</v>
      </c>
      <c r="J35" s="540">
        <f t="shared" si="0"/>
        <v>0</v>
      </c>
      <c r="K35" s="564">
        <v>0</v>
      </c>
    </row>
    <row r="36" spans="1:11">
      <c r="A36" s="612"/>
      <c r="B36" s="631"/>
      <c r="C36" s="611"/>
      <c r="D36" s="472"/>
      <c r="E36" s="567">
        <v>0</v>
      </c>
      <c r="F36" s="566">
        <v>0</v>
      </c>
      <c r="G36" s="566">
        <v>0</v>
      </c>
      <c r="H36" s="566">
        <v>0</v>
      </c>
      <c r="I36" s="568">
        <v>0</v>
      </c>
      <c r="J36" s="540">
        <f t="shared" si="0"/>
        <v>0</v>
      </c>
      <c r="K36" s="564">
        <v>0</v>
      </c>
    </row>
    <row r="37" spans="1:11">
      <c r="A37" s="612"/>
      <c r="B37" s="631"/>
      <c r="C37" s="611"/>
      <c r="D37" s="472"/>
      <c r="E37" s="567">
        <v>0</v>
      </c>
      <c r="F37" s="566">
        <v>0</v>
      </c>
      <c r="G37" s="566">
        <v>0</v>
      </c>
      <c r="H37" s="566">
        <v>0</v>
      </c>
      <c r="I37" s="568">
        <v>0</v>
      </c>
      <c r="J37" s="540">
        <f t="shared" si="0"/>
        <v>0</v>
      </c>
      <c r="K37" s="564">
        <v>0</v>
      </c>
    </row>
    <row r="38" spans="1:11" ht="15.75" thickBot="1">
      <c r="A38" s="612"/>
      <c r="B38" s="631"/>
      <c r="C38" s="611"/>
      <c r="D38" s="472"/>
      <c r="E38" s="567">
        <v>0</v>
      </c>
      <c r="F38" s="566">
        <v>0</v>
      </c>
      <c r="G38" s="566">
        <v>0</v>
      </c>
      <c r="H38" s="566">
        <v>0</v>
      </c>
      <c r="I38" s="568">
        <v>0</v>
      </c>
      <c r="J38" s="540">
        <f t="shared" si="0"/>
        <v>0</v>
      </c>
      <c r="K38" s="564">
        <v>0</v>
      </c>
    </row>
    <row r="39" spans="1:11" ht="15.75" hidden="1" thickBot="1">
      <c r="A39" s="620"/>
      <c r="B39" s="619"/>
      <c r="C39" s="618"/>
      <c r="D39" s="599"/>
      <c r="E39" s="590">
        <v>0</v>
      </c>
      <c r="F39" s="589">
        <v>0</v>
      </c>
      <c r="G39" s="589">
        <v>0</v>
      </c>
      <c r="H39" s="589">
        <v>0</v>
      </c>
      <c r="I39" s="588">
        <v>0</v>
      </c>
      <c r="J39" s="534">
        <f t="shared" si="0"/>
        <v>0</v>
      </c>
      <c r="K39" s="584">
        <v>0</v>
      </c>
    </row>
    <row r="40" spans="1:11" ht="15.75" hidden="1" thickBot="1">
      <c r="A40" s="620"/>
      <c r="B40" s="619"/>
      <c r="C40" s="618"/>
      <c r="D40" s="599"/>
      <c r="E40" s="590">
        <v>0</v>
      </c>
      <c r="F40" s="589">
        <v>0</v>
      </c>
      <c r="G40" s="589">
        <v>0</v>
      </c>
      <c r="H40" s="589">
        <v>0</v>
      </c>
      <c r="I40" s="588">
        <v>0</v>
      </c>
      <c r="J40" s="534">
        <f t="shared" si="0"/>
        <v>0</v>
      </c>
      <c r="K40" s="584">
        <v>0</v>
      </c>
    </row>
    <row r="41" spans="1:11" ht="15.75" hidden="1" thickBot="1">
      <c r="A41" s="620"/>
      <c r="B41" s="619"/>
      <c r="C41" s="618"/>
      <c r="D41" s="599"/>
      <c r="E41" s="590">
        <v>0</v>
      </c>
      <c r="F41" s="589">
        <v>0</v>
      </c>
      <c r="G41" s="589">
        <v>0</v>
      </c>
      <c r="H41" s="589">
        <v>0</v>
      </c>
      <c r="I41" s="588">
        <v>0</v>
      </c>
      <c r="J41" s="534">
        <f t="shared" ref="J41:J72" si="1">+E41+F41-G41-H41-I41</f>
        <v>0</v>
      </c>
      <c r="K41" s="584">
        <v>0</v>
      </c>
    </row>
    <row r="42" spans="1:11" ht="15.75" hidden="1" thickBot="1">
      <c r="A42" s="620"/>
      <c r="B42" s="619"/>
      <c r="C42" s="618"/>
      <c r="D42" s="599"/>
      <c r="E42" s="590">
        <v>0</v>
      </c>
      <c r="F42" s="589">
        <v>0</v>
      </c>
      <c r="G42" s="589">
        <v>0</v>
      </c>
      <c r="H42" s="589">
        <v>0</v>
      </c>
      <c r="I42" s="588">
        <v>0</v>
      </c>
      <c r="J42" s="534">
        <f t="shared" si="1"/>
        <v>0</v>
      </c>
      <c r="K42" s="584">
        <v>0</v>
      </c>
    </row>
    <row r="43" spans="1:11" ht="15.75" hidden="1" thickBot="1">
      <c r="A43" s="620"/>
      <c r="B43" s="619"/>
      <c r="C43" s="618"/>
      <c r="D43" s="599"/>
      <c r="E43" s="590">
        <v>0</v>
      </c>
      <c r="F43" s="589">
        <v>0</v>
      </c>
      <c r="G43" s="589">
        <v>0</v>
      </c>
      <c r="H43" s="589">
        <v>0</v>
      </c>
      <c r="I43" s="588">
        <v>0</v>
      </c>
      <c r="J43" s="534">
        <f t="shared" si="1"/>
        <v>0</v>
      </c>
      <c r="K43" s="584">
        <v>0</v>
      </c>
    </row>
    <row r="44" spans="1:11" ht="15.75" hidden="1" thickBot="1">
      <c r="A44" s="620"/>
      <c r="B44" s="619"/>
      <c r="C44" s="618"/>
      <c r="D44" s="599"/>
      <c r="E44" s="590">
        <v>0</v>
      </c>
      <c r="F44" s="589">
        <v>0</v>
      </c>
      <c r="G44" s="589">
        <v>0</v>
      </c>
      <c r="H44" s="589">
        <v>0</v>
      </c>
      <c r="I44" s="588">
        <v>0</v>
      </c>
      <c r="J44" s="534">
        <f t="shared" si="1"/>
        <v>0</v>
      </c>
      <c r="K44" s="584">
        <v>0</v>
      </c>
    </row>
    <row r="45" spans="1:11" ht="15.75" hidden="1" thickBot="1">
      <c r="A45" s="620"/>
      <c r="B45" s="619"/>
      <c r="C45" s="618"/>
      <c r="D45" s="599"/>
      <c r="E45" s="590">
        <v>0</v>
      </c>
      <c r="F45" s="589">
        <v>0</v>
      </c>
      <c r="G45" s="589">
        <v>0</v>
      </c>
      <c r="H45" s="589">
        <v>0</v>
      </c>
      <c r="I45" s="588">
        <v>0</v>
      </c>
      <c r="J45" s="534">
        <f t="shared" si="1"/>
        <v>0</v>
      </c>
      <c r="K45" s="584">
        <v>0</v>
      </c>
    </row>
    <row r="46" spans="1:11" ht="15.75" hidden="1" thickBot="1">
      <c r="A46" s="620"/>
      <c r="B46" s="619"/>
      <c r="C46" s="618"/>
      <c r="D46" s="599"/>
      <c r="E46" s="590">
        <v>0</v>
      </c>
      <c r="F46" s="589">
        <v>0</v>
      </c>
      <c r="G46" s="589">
        <v>0</v>
      </c>
      <c r="H46" s="589">
        <v>0</v>
      </c>
      <c r="I46" s="588">
        <v>0</v>
      </c>
      <c r="J46" s="534">
        <f t="shared" si="1"/>
        <v>0</v>
      </c>
      <c r="K46" s="584">
        <v>0</v>
      </c>
    </row>
    <row r="47" spans="1:11" ht="15.75" hidden="1" thickBot="1">
      <c r="A47" s="620"/>
      <c r="B47" s="619"/>
      <c r="C47" s="618"/>
      <c r="D47" s="599"/>
      <c r="E47" s="590">
        <v>0</v>
      </c>
      <c r="F47" s="589">
        <v>0</v>
      </c>
      <c r="G47" s="589">
        <v>0</v>
      </c>
      <c r="H47" s="589">
        <v>0</v>
      </c>
      <c r="I47" s="588">
        <v>0</v>
      </c>
      <c r="J47" s="534">
        <f t="shared" si="1"/>
        <v>0</v>
      </c>
      <c r="K47" s="584">
        <v>0</v>
      </c>
    </row>
    <row r="48" spans="1:11" ht="15.75" hidden="1" thickBot="1">
      <c r="A48" s="620"/>
      <c r="B48" s="619"/>
      <c r="C48" s="618"/>
      <c r="D48" s="599"/>
      <c r="E48" s="590">
        <v>0</v>
      </c>
      <c r="F48" s="589">
        <v>0</v>
      </c>
      <c r="G48" s="589">
        <v>0</v>
      </c>
      <c r="H48" s="589">
        <v>0</v>
      </c>
      <c r="I48" s="588">
        <v>0</v>
      </c>
      <c r="J48" s="534">
        <f t="shared" si="1"/>
        <v>0</v>
      </c>
      <c r="K48" s="584">
        <v>0</v>
      </c>
    </row>
    <row r="49" spans="1:11" ht="15.75" hidden="1" thickBot="1">
      <c r="A49" s="620"/>
      <c r="B49" s="619"/>
      <c r="C49" s="618"/>
      <c r="D49" s="599"/>
      <c r="E49" s="590">
        <v>0</v>
      </c>
      <c r="F49" s="589">
        <v>0</v>
      </c>
      <c r="G49" s="589">
        <v>0</v>
      </c>
      <c r="H49" s="589">
        <v>0</v>
      </c>
      <c r="I49" s="588">
        <v>0</v>
      </c>
      <c r="J49" s="534">
        <f t="shared" si="1"/>
        <v>0</v>
      </c>
      <c r="K49" s="584">
        <v>0</v>
      </c>
    </row>
    <row r="50" spans="1:11" ht="15.75" hidden="1" thickBot="1">
      <c r="A50" s="620"/>
      <c r="B50" s="619"/>
      <c r="C50" s="618"/>
      <c r="D50" s="599"/>
      <c r="E50" s="590">
        <v>0</v>
      </c>
      <c r="F50" s="589">
        <v>0</v>
      </c>
      <c r="G50" s="589">
        <v>0</v>
      </c>
      <c r="H50" s="589">
        <v>0</v>
      </c>
      <c r="I50" s="588">
        <v>0</v>
      </c>
      <c r="J50" s="534">
        <f t="shared" si="1"/>
        <v>0</v>
      </c>
      <c r="K50" s="584">
        <v>0</v>
      </c>
    </row>
    <row r="51" spans="1:11" ht="15.75" hidden="1" thickBot="1">
      <c r="A51" s="620"/>
      <c r="B51" s="619"/>
      <c r="C51" s="618"/>
      <c r="D51" s="599"/>
      <c r="E51" s="590">
        <v>0</v>
      </c>
      <c r="F51" s="589">
        <v>0</v>
      </c>
      <c r="G51" s="589">
        <v>0</v>
      </c>
      <c r="H51" s="589">
        <v>0</v>
      </c>
      <c r="I51" s="588">
        <v>0</v>
      </c>
      <c r="J51" s="534">
        <f t="shared" si="1"/>
        <v>0</v>
      </c>
      <c r="K51" s="584">
        <v>0</v>
      </c>
    </row>
    <row r="52" spans="1:11" ht="15.75" hidden="1" thickBot="1">
      <c r="A52" s="620"/>
      <c r="B52" s="619"/>
      <c r="C52" s="618"/>
      <c r="D52" s="599"/>
      <c r="E52" s="590">
        <v>0</v>
      </c>
      <c r="F52" s="589">
        <v>0</v>
      </c>
      <c r="G52" s="589">
        <v>0</v>
      </c>
      <c r="H52" s="589">
        <v>0</v>
      </c>
      <c r="I52" s="588">
        <v>0</v>
      </c>
      <c r="J52" s="534">
        <f t="shared" si="1"/>
        <v>0</v>
      </c>
      <c r="K52" s="584">
        <v>0</v>
      </c>
    </row>
    <row r="53" spans="1:11" ht="15.75" hidden="1" thickBot="1">
      <c r="A53" s="620"/>
      <c r="B53" s="619"/>
      <c r="C53" s="618"/>
      <c r="D53" s="599"/>
      <c r="E53" s="590">
        <v>0</v>
      </c>
      <c r="F53" s="589">
        <v>0</v>
      </c>
      <c r="G53" s="589">
        <v>0</v>
      </c>
      <c r="H53" s="589">
        <v>0</v>
      </c>
      <c r="I53" s="588">
        <v>0</v>
      </c>
      <c r="J53" s="534">
        <f t="shared" si="1"/>
        <v>0</v>
      </c>
      <c r="K53" s="584">
        <v>0</v>
      </c>
    </row>
    <row r="54" spans="1:11" ht="15.75" hidden="1" thickBot="1">
      <c r="A54" s="620"/>
      <c r="B54" s="619"/>
      <c r="C54" s="618"/>
      <c r="D54" s="599"/>
      <c r="E54" s="590">
        <v>0</v>
      </c>
      <c r="F54" s="589">
        <v>0</v>
      </c>
      <c r="G54" s="589">
        <v>0</v>
      </c>
      <c r="H54" s="589">
        <v>0</v>
      </c>
      <c r="I54" s="588">
        <v>0</v>
      </c>
      <c r="J54" s="534">
        <f t="shared" si="1"/>
        <v>0</v>
      </c>
      <c r="K54" s="584">
        <v>0</v>
      </c>
    </row>
    <row r="55" spans="1:11" ht="15.75" hidden="1" thickBot="1">
      <c r="A55" s="620"/>
      <c r="B55" s="619"/>
      <c r="C55" s="618"/>
      <c r="D55" s="599"/>
      <c r="E55" s="590">
        <v>0</v>
      </c>
      <c r="F55" s="589">
        <v>0</v>
      </c>
      <c r="G55" s="589">
        <v>0</v>
      </c>
      <c r="H55" s="589">
        <v>0</v>
      </c>
      <c r="I55" s="588">
        <v>0</v>
      </c>
      <c r="J55" s="534">
        <f t="shared" si="1"/>
        <v>0</v>
      </c>
      <c r="K55" s="584">
        <v>0</v>
      </c>
    </row>
    <row r="56" spans="1:11" ht="15.75" hidden="1" thickBot="1">
      <c r="A56" s="620"/>
      <c r="B56" s="619"/>
      <c r="C56" s="618"/>
      <c r="D56" s="599"/>
      <c r="E56" s="590">
        <v>0</v>
      </c>
      <c r="F56" s="589">
        <v>0</v>
      </c>
      <c r="G56" s="589">
        <v>0</v>
      </c>
      <c r="H56" s="589">
        <v>0</v>
      </c>
      <c r="I56" s="588">
        <v>0</v>
      </c>
      <c r="J56" s="534">
        <f t="shared" si="1"/>
        <v>0</v>
      </c>
      <c r="K56" s="584">
        <v>0</v>
      </c>
    </row>
    <row r="57" spans="1:11" ht="15.75" hidden="1" thickBot="1">
      <c r="A57" s="620"/>
      <c r="B57" s="619"/>
      <c r="C57" s="618"/>
      <c r="D57" s="599"/>
      <c r="E57" s="590">
        <v>0</v>
      </c>
      <c r="F57" s="589">
        <v>0</v>
      </c>
      <c r="G57" s="589">
        <v>0</v>
      </c>
      <c r="H57" s="589">
        <v>0</v>
      </c>
      <c r="I57" s="588">
        <v>0</v>
      </c>
      <c r="J57" s="534">
        <f t="shared" si="1"/>
        <v>0</v>
      </c>
      <c r="K57" s="584">
        <v>0</v>
      </c>
    </row>
    <row r="58" spans="1:11" ht="15.75" hidden="1" thickBot="1">
      <c r="A58" s="620"/>
      <c r="B58" s="619"/>
      <c r="C58" s="618"/>
      <c r="D58" s="599"/>
      <c r="E58" s="590">
        <v>0</v>
      </c>
      <c r="F58" s="589">
        <v>0</v>
      </c>
      <c r="G58" s="589">
        <v>0</v>
      </c>
      <c r="H58" s="589">
        <v>0</v>
      </c>
      <c r="I58" s="588">
        <v>0</v>
      </c>
      <c r="J58" s="534">
        <f t="shared" si="1"/>
        <v>0</v>
      </c>
      <c r="K58" s="584">
        <v>0</v>
      </c>
    </row>
    <row r="59" spans="1:11" ht="15.75" hidden="1" thickBot="1">
      <c r="A59" s="620"/>
      <c r="B59" s="619"/>
      <c r="C59" s="618"/>
      <c r="D59" s="599"/>
      <c r="E59" s="590">
        <v>0</v>
      </c>
      <c r="F59" s="589">
        <v>0</v>
      </c>
      <c r="G59" s="589">
        <v>0</v>
      </c>
      <c r="H59" s="589">
        <v>0</v>
      </c>
      <c r="I59" s="588">
        <v>0</v>
      </c>
      <c r="J59" s="534">
        <f t="shared" si="1"/>
        <v>0</v>
      </c>
      <c r="K59" s="584">
        <v>0</v>
      </c>
    </row>
    <row r="60" spans="1:11" ht="15.75" hidden="1" thickBot="1">
      <c r="A60" s="620"/>
      <c r="B60" s="619"/>
      <c r="C60" s="618"/>
      <c r="D60" s="599"/>
      <c r="E60" s="590">
        <v>0</v>
      </c>
      <c r="F60" s="589">
        <v>0</v>
      </c>
      <c r="G60" s="589">
        <v>0</v>
      </c>
      <c r="H60" s="589">
        <v>0</v>
      </c>
      <c r="I60" s="588">
        <v>0</v>
      </c>
      <c r="J60" s="534">
        <f t="shared" si="1"/>
        <v>0</v>
      </c>
      <c r="K60" s="584">
        <v>0</v>
      </c>
    </row>
    <row r="61" spans="1:11" ht="15.75" hidden="1" thickBot="1">
      <c r="A61" s="620"/>
      <c r="B61" s="619"/>
      <c r="C61" s="618"/>
      <c r="D61" s="599"/>
      <c r="E61" s="590">
        <v>0</v>
      </c>
      <c r="F61" s="589">
        <v>0</v>
      </c>
      <c r="G61" s="589">
        <v>0</v>
      </c>
      <c r="H61" s="589">
        <v>0</v>
      </c>
      <c r="I61" s="588">
        <v>0</v>
      </c>
      <c r="J61" s="534">
        <f t="shared" si="1"/>
        <v>0</v>
      </c>
      <c r="K61" s="584">
        <v>0</v>
      </c>
    </row>
    <row r="62" spans="1:11" ht="15.75" hidden="1" thickBot="1">
      <c r="A62" s="620"/>
      <c r="B62" s="619"/>
      <c r="C62" s="618"/>
      <c r="D62" s="599"/>
      <c r="E62" s="590">
        <v>0</v>
      </c>
      <c r="F62" s="589">
        <v>0</v>
      </c>
      <c r="G62" s="589">
        <v>0</v>
      </c>
      <c r="H62" s="589">
        <v>0</v>
      </c>
      <c r="I62" s="588">
        <v>0</v>
      </c>
      <c r="J62" s="534">
        <f t="shared" si="1"/>
        <v>0</v>
      </c>
      <c r="K62" s="584">
        <v>0</v>
      </c>
    </row>
    <row r="63" spans="1:11" ht="15.75" hidden="1" thickBot="1">
      <c r="A63" s="620"/>
      <c r="B63" s="619"/>
      <c r="C63" s="618"/>
      <c r="D63" s="599"/>
      <c r="E63" s="590">
        <v>0</v>
      </c>
      <c r="F63" s="589">
        <v>0</v>
      </c>
      <c r="G63" s="589">
        <v>0</v>
      </c>
      <c r="H63" s="589">
        <v>0</v>
      </c>
      <c r="I63" s="588">
        <v>0</v>
      </c>
      <c r="J63" s="534">
        <f t="shared" si="1"/>
        <v>0</v>
      </c>
      <c r="K63" s="584">
        <v>0</v>
      </c>
    </row>
    <row r="64" spans="1:11" ht="15.75" hidden="1" thickBot="1">
      <c r="A64" s="620"/>
      <c r="B64" s="619"/>
      <c r="C64" s="618"/>
      <c r="D64" s="599"/>
      <c r="E64" s="590">
        <v>0</v>
      </c>
      <c r="F64" s="589">
        <v>0</v>
      </c>
      <c r="G64" s="589">
        <v>0</v>
      </c>
      <c r="H64" s="589">
        <v>0</v>
      </c>
      <c r="I64" s="588">
        <v>0</v>
      </c>
      <c r="J64" s="534">
        <f t="shared" si="1"/>
        <v>0</v>
      </c>
      <c r="K64" s="584">
        <v>0</v>
      </c>
    </row>
    <row r="65" spans="1:11" ht="15.75" hidden="1" thickBot="1">
      <c r="A65" s="620"/>
      <c r="B65" s="619"/>
      <c r="C65" s="618"/>
      <c r="D65" s="599"/>
      <c r="E65" s="590">
        <v>0</v>
      </c>
      <c r="F65" s="589">
        <v>0</v>
      </c>
      <c r="G65" s="589">
        <v>0</v>
      </c>
      <c r="H65" s="589">
        <v>0</v>
      </c>
      <c r="I65" s="588">
        <v>0</v>
      </c>
      <c r="J65" s="534">
        <f t="shared" si="1"/>
        <v>0</v>
      </c>
      <c r="K65" s="584">
        <v>0</v>
      </c>
    </row>
    <row r="66" spans="1:11" ht="15.75" hidden="1" thickBot="1">
      <c r="A66" s="620"/>
      <c r="B66" s="619"/>
      <c r="C66" s="618"/>
      <c r="D66" s="599"/>
      <c r="E66" s="590">
        <v>0</v>
      </c>
      <c r="F66" s="589">
        <v>0</v>
      </c>
      <c r="G66" s="589">
        <v>0</v>
      </c>
      <c r="H66" s="589">
        <v>0</v>
      </c>
      <c r="I66" s="588">
        <v>0</v>
      </c>
      <c r="J66" s="534">
        <f t="shared" si="1"/>
        <v>0</v>
      </c>
      <c r="K66" s="584">
        <v>0</v>
      </c>
    </row>
    <row r="67" spans="1:11" ht="15.75" hidden="1" thickBot="1">
      <c r="A67" s="620"/>
      <c r="B67" s="619"/>
      <c r="C67" s="618"/>
      <c r="D67" s="599"/>
      <c r="E67" s="590">
        <v>0</v>
      </c>
      <c r="F67" s="589">
        <v>0</v>
      </c>
      <c r="G67" s="589">
        <v>0</v>
      </c>
      <c r="H67" s="589">
        <v>0</v>
      </c>
      <c r="I67" s="588">
        <v>0</v>
      </c>
      <c r="J67" s="534">
        <f t="shared" si="1"/>
        <v>0</v>
      </c>
      <c r="K67" s="584">
        <v>0</v>
      </c>
    </row>
    <row r="68" spans="1:11" ht="15.75" hidden="1" thickBot="1">
      <c r="A68" s="620"/>
      <c r="B68" s="619"/>
      <c r="C68" s="618"/>
      <c r="D68" s="599"/>
      <c r="E68" s="590">
        <v>0</v>
      </c>
      <c r="F68" s="589">
        <v>0</v>
      </c>
      <c r="G68" s="589">
        <v>0</v>
      </c>
      <c r="H68" s="589">
        <v>0</v>
      </c>
      <c r="I68" s="588">
        <v>0</v>
      </c>
      <c r="J68" s="534">
        <f t="shared" si="1"/>
        <v>0</v>
      </c>
      <c r="K68" s="584">
        <v>0</v>
      </c>
    </row>
    <row r="69" spans="1:11" ht="15.75" hidden="1" thickBot="1">
      <c r="A69" s="620"/>
      <c r="B69" s="619"/>
      <c r="C69" s="618"/>
      <c r="D69" s="599"/>
      <c r="E69" s="590">
        <v>0</v>
      </c>
      <c r="F69" s="589">
        <v>0</v>
      </c>
      <c r="G69" s="589">
        <v>0</v>
      </c>
      <c r="H69" s="589">
        <v>0</v>
      </c>
      <c r="I69" s="588">
        <v>0</v>
      </c>
      <c r="J69" s="534">
        <f t="shared" si="1"/>
        <v>0</v>
      </c>
      <c r="K69" s="584">
        <v>0</v>
      </c>
    </row>
    <row r="70" spans="1:11" ht="15.75" hidden="1" thickBot="1">
      <c r="A70" s="620"/>
      <c r="B70" s="619"/>
      <c r="C70" s="618"/>
      <c r="D70" s="599"/>
      <c r="E70" s="590">
        <v>0</v>
      </c>
      <c r="F70" s="589">
        <v>0</v>
      </c>
      <c r="G70" s="589">
        <v>0</v>
      </c>
      <c r="H70" s="589">
        <v>0</v>
      </c>
      <c r="I70" s="588">
        <v>0</v>
      </c>
      <c r="J70" s="534">
        <f t="shared" si="1"/>
        <v>0</v>
      </c>
      <c r="K70" s="584">
        <v>0</v>
      </c>
    </row>
    <row r="71" spans="1:11" ht="15.75" hidden="1" thickBot="1">
      <c r="A71" s="620"/>
      <c r="B71" s="619"/>
      <c r="C71" s="618"/>
      <c r="D71" s="599"/>
      <c r="E71" s="590">
        <v>0</v>
      </c>
      <c r="F71" s="589">
        <v>0</v>
      </c>
      <c r="G71" s="589">
        <v>0</v>
      </c>
      <c r="H71" s="589">
        <v>0</v>
      </c>
      <c r="I71" s="588">
        <v>0</v>
      </c>
      <c r="J71" s="534">
        <f t="shared" si="1"/>
        <v>0</v>
      </c>
      <c r="K71" s="584">
        <v>0</v>
      </c>
    </row>
    <row r="72" spans="1:11" ht="15.75" hidden="1" thickBot="1">
      <c r="A72" s="620"/>
      <c r="B72" s="619"/>
      <c r="C72" s="618"/>
      <c r="D72" s="599"/>
      <c r="E72" s="590">
        <v>0</v>
      </c>
      <c r="F72" s="589">
        <v>0</v>
      </c>
      <c r="G72" s="589">
        <v>0</v>
      </c>
      <c r="H72" s="589">
        <v>0</v>
      </c>
      <c r="I72" s="588">
        <v>0</v>
      </c>
      <c r="J72" s="534">
        <f t="shared" si="1"/>
        <v>0</v>
      </c>
      <c r="K72" s="584">
        <v>0</v>
      </c>
    </row>
    <row r="73" spans="1:11" ht="15.75" hidden="1" thickBot="1">
      <c r="A73" s="620"/>
      <c r="B73" s="619"/>
      <c r="C73" s="618"/>
      <c r="D73" s="599"/>
      <c r="E73" s="590">
        <v>0</v>
      </c>
      <c r="F73" s="589">
        <v>0</v>
      </c>
      <c r="G73" s="589">
        <v>0</v>
      </c>
      <c r="H73" s="589">
        <v>0</v>
      </c>
      <c r="I73" s="588">
        <v>0</v>
      </c>
      <c r="J73" s="534">
        <f t="shared" ref="J73:J104" si="2">+E73+F73-G73-H73-I73</f>
        <v>0</v>
      </c>
      <c r="K73" s="584">
        <v>0</v>
      </c>
    </row>
    <row r="74" spans="1:11" ht="15.75" hidden="1" thickBot="1">
      <c r="A74" s="620"/>
      <c r="B74" s="619"/>
      <c r="C74" s="618"/>
      <c r="D74" s="599"/>
      <c r="E74" s="590">
        <v>0</v>
      </c>
      <c r="F74" s="589">
        <v>0</v>
      </c>
      <c r="G74" s="589">
        <v>0</v>
      </c>
      <c r="H74" s="589">
        <v>0</v>
      </c>
      <c r="I74" s="588">
        <v>0</v>
      </c>
      <c r="J74" s="534">
        <f t="shared" si="2"/>
        <v>0</v>
      </c>
      <c r="K74" s="584">
        <v>0</v>
      </c>
    </row>
    <row r="75" spans="1:11" ht="15.75" hidden="1" thickBot="1">
      <c r="A75" s="620"/>
      <c r="B75" s="619"/>
      <c r="C75" s="618"/>
      <c r="D75" s="599"/>
      <c r="E75" s="590">
        <v>0</v>
      </c>
      <c r="F75" s="589">
        <v>0</v>
      </c>
      <c r="G75" s="589">
        <v>0</v>
      </c>
      <c r="H75" s="589">
        <v>0</v>
      </c>
      <c r="I75" s="588">
        <v>0</v>
      </c>
      <c r="J75" s="534">
        <f t="shared" si="2"/>
        <v>0</v>
      </c>
      <c r="K75" s="584">
        <v>0</v>
      </c>
    </row>
    <row r="76" spans="1:11" ht="15.75" hidden="1" thickBot="1">
      <c r="A76" s="620"/>
      <c r="B76" s="619"/>
      <c r="C76" s="618"/>
      <c r="D76" s="599"/>
      <c r="E76" s="590">
        <v>0</v>
      </c>
      <c r="F76" s="589">
        <v>0</v>
      </c>
      <c r="G76" s="589">
        <v>0</v>
      </c>
      <c r="H76" s="589">
        <v>0</v>
      </c>
      <c r="I76" s="588">
        <v>0</v>
      </c>
      <c r="J76" s="534">
        <f t="shared" si="2"/>
        <v>0</v>
      </c>
      <c r="K76" s="584">
        <v>0</v>
      </c>
    </row>
    <row r="77" spans="1:11" ht="15.75" hidden="1" thickBot="1">
      <c r="A77" s="620"/>
      <c r="B77" s="619"/>
      <c r="C77" s="618"/>
      <c r="D77" s="599"/>
      <c r="E77" s="590">
        <v>0</v>
      </c>
      <c r="F77" s="589">
        <v>0</v>
      </c>
      <c r="G77" s="589">
        <v>0</v>
      </c>
      <c r="H77" s="589">
        <v>0</v>
      </c>
      <c r="I77" s="588">
        <v>0</v>
      </c>
      <c r="J77" s="534">
        <f t="shared" si="2"/>
        <v>0</v>
      </c>
      <c r="K77" s="584">
        <v>0</v>
      </c>
    </row>
    <row r="78" spans="1:11" ht="15.75" hidden="1" thickBot="1">
      <c r="A78" s="620"/>
      <c r="B78" s="619"/>
      <c r="C78" s="618"/>
      <c r="D78" s="599"/>
      <c r="E78" s="590">
        <v>0</v>
      </c>
      <c r="F78" s="589">
        <v>0</v>
      </c>
      <c r="G78" s="589">
        <v>0</v>
      </c>
      <c r="H78" s="589">
        <v>0</v>
      </c>
      <c r="I78" s="588">
        <v>0</v>
      </c>
      <c r="J78" s="534">
        <f t="shared" si="2"/>
        <v>0</v>
      </c>
      <c r="K78" s="584">
        <v>0</v>
      </c>
    </row>
    <row r="79" spans="1:11" ht="15.75" hidden="1" thickBot="1">
      <c r="A79" s="620"/>
      <c r="B79" s="619"/>
      <c r="C79" s="618"/>
      <c r="D79" s="599"/>
      <c r="E79" s="590">
        <v>0</v>
      </c>
      <c r="F79" s="589">
        <v>0</v>
      </c>
      <c r="G79" s="589">
        <v>0</v>
      </c>
      <c r="H79" s="589">
        <v>0</v>
      </c>
      <c r="I79" s="588">
        <v>0</v>
      </c>
      <c r="J79" s="534">
        <f t="shared" si="2"/>
        <v>0</v>
      </c>
      <c r="K79" s="584">
        <v>0</v>
      </c>
    </row>
    <row r="80" spans="1:11" ht="15.75" hidden="1" thickBot="1">
      <c r="A80" s="620"/>
      <c r="B80" s="619"/>
      <c r="C80" s="618"/>
      <c r="D80" s="599"/>
      <c r="E80" s="590">
        <v>0</v>
      </c>
      <c r="F80" s="589">
        <v>0</v>
      </c>
      <c r="G80" s="589">
        <v>0</v>
      </c>
      <c r="H80" s="589">
        <v>0</v>
      </c>
      <c r="I80" s="588">
        <v>0</v>
      </c>
      <c r="J80" s="534">
        <f t="shared" si="2"/>
        <v>0</v>
      </c>
      <c r="K80" s="584">
        <v>0</v>
      </c>
    </row>
    <row r="81" spans="1:11" ht="15.75" hidden="1" thickBot="1">
      <c r="A81" s="620"/>
      <c r="B81" s="619"/>
      <c r="C81" s="618"/>
      <c r="D81" s="599"/>
      <c r="E81" s="590">
        <v>0</v>
      </c>
      <c r="F81" s="589">
        <v>0</v>
      </c>
      <c r="G81" s="589">
        <v>0</v>
      </c>
      <c r="H81" s="589">
        <v>0</v>
      </c>
      <c r="I81" s="588">
        <v>0</v>
      </c>
      <c r="J81" s="534">
        <f t="shared" si="2"/>
        <v>0</v>
      </c>
      <c r="K81" s="584">
        <v>0</v>
      </c>
    </row>
    <row r="82" spans="1:11" ht="15.75" hidden="1" thickBot="1">
      <c r="A82" s="620"/>
      <c r="B82" s="619"/>
      <c r="C82" s="618"/>
      <c r="D82" s="599"/>
      <c r="E82" s="590">
        <v>0</v>
      </c>
      <c r="F82" s="589">
        <v>0</v>
      </c>
      <c r="G82" s="589">
        <v>0</v>
      </c>
      <c r="H82" s="589">
        <v>0</v>
      </c>
      <c r="I82" s="588">
        <v>0</v>
      </c>
      <c r="J82" s="534">
        <f t="shared" si="2"/>
        <v>0</v>
      </c>
      <c r="K82" s="584">
        <v>0</v>
      </c>
    </row>
    <row r="83" spans="1:11" ht="15.75" hidden="1" thickBot="1">
      <c r="A83" s="620"/>
      <c r="B83" s="619"/>
      <c r="C83" s="618"/>
      <c r="D83" s="599"/>
      <c r="E83" s="590">
        <v>0</v>
      </c>
      <c r="F83" s="589">
        <v>0</v>
      </c>
      <c r="G83" s="589">
        <v>0</v>
      </c>
      <c r="H83" s="589">
        <v>0</v>
      </c>
      <c r="I83" s="588">
        <v>0</v>
      </c>
      <c r="J83" s="534">
        <f t="shared" si="2"/>
        <v>0</v>
      </c>
      <c r="K83" s="584">
        <v>0</v>
      </c>
    </row>
    <row r="84" spans="1:11" ht="15.75" hidden="1" thickBot="1">
      <c r="A84" s="620"/>
      <c r="B84" s="619"/>
      <c r="C84" s="618"/>
      <c r="D84" s="599"/>
      <c r="E84" s="590">
        <v>0</v>
      </c>
      <c r="F84" s="589">
        <v>0</v>
      </c>
      <c r="G84" s="589">
        <v>0</v>
      </c>
      <c r="H84" s="589">
        <v>0</v>
      </c>
      <c r="I84" s="588">
        <v>0</v>
      </c>
      <c r="J84" s="534">
        <f t="shared" si="2"/>
        <v>0</v>
      </c>
      <c r="K84" s="584">
        <v>0</v>
      </c>
    </row>
    <row r="85" spans="1:11" ht="15.75" hidden="1" thickBot="1">
      <c r="A85" s="620"/>
      <c r="B85" s="619"/>
      <c r="C85" s="618"/>
      <c r="D85" s="599"/>
      <c r="E85" s="590">
        <v>0</v>
      </c>
      <c r="F85" s="589">
        <v>0</v>
      </c>
      <c r="G85" s="589">
        <v>0</v>
      </c>
      <c r="H85" s="589">
        <v>0</v>
      </c>
      <c r="I85" s="588">
        <v>0</v>
      </c>
      <c r="J85" s="534">
        <f t="shared" si="2"/>
        <v>0</v>
      </c>
      <c r="K85" s="584">
        <v>0</v>
      </c>
    </row>
    <row r="86" spans="1:11" ht="15.75" hidden="1" thickBot="1">
      <c r="A86" s="620"/>
      <c r="B86" s="619"/>
      <c r="C86" s="618"/>
      <c r="D86" s="599"/>
      <c r="E86" s="590">
        <v>0</v>
      </c>
      <c r="F86" s="589">
        <v>0</v>
      </c>
      <c r="G86" s="589">
        <v>0</v>
      </c>
      <c r="H86" s="589">
        <v>0</v>
      </c>
      <c r="I86" s="588">
        <v>0</v>
      </c>
      <c r="J86" s="534">
        <f t="shared" si="2"/>
        <v>0</v>
      </c>
      <c r="K86" s="584">
        <v>0</v>
      </c>
    </row>
    <row r="87" spans="1:11" ht="15.75" hidden="1" thickBot="1">
      <c r="A87" s="620"/>
      <c r="B87" s="619"/>
      <c r="C87" s="618"/>
      <c r="D87" s="599"/>
      <c r="E87" s="590">
        <v>0</v>
      </c>
      <c r="F87" s="589">
        <v>0</v>
      </c>
      <c r="G87" s="589">
        <v>0</v>
      </c>
      <c r="H87" s="589">
        <v>0</v>
      </c>
      <c r="I87" s="588">
        <v>0</v>
      </c>
      <c r="J87" s="534">
        <f t="shared" si="2"/>
        <v>0</v>
      </c>
      <c r="K87" s="584">
        <v>0</v>
      </c>
    </row>
    <row r="88" spans="1:11" ht="15.75" hidden="1" thickBot="1">
      <c r="A88" s="620"/>
      <c r="B88" s="619"/>
      <c r="C88" s="618"/>
      <c r="D88" s="599"/>
      <c r="E88" s="590">
        <v>0</v>
      </c>
      <c r="F88" s="589">
        <v>0</v>
      </c>
      <c r="G88" s="589">
        <v>0</v>
      </c>
      <c r="H88" s="589">
        <v>0</v>
      </c>
      <c r="I88" s="588">
        <v>0</v>
      </c>
      <c r="J88" s="534">
        <f t="shared" si="2"/>
        <v>0</v>
      </c>
      <c r="K88" s="584">
        <v>0</v>
      </c>
    </row>
    <row r="89" spans="1:11" ht="15.75" hidden="1" thickBot="1">
      <c r="A89" s="620"/>
      <c r="B89" s="619"/>
      <c r="C89" s="618"/>
      <c r="D89" s="599"/>
      <c r="E89" s="590">
        <v>0</v>
      </c>
      <c r="F89" s="589">
        <v>0</v>
      </c>
      <c r="G89" s="589">
        <v>0</v>
      </c>
      <c r="H89" s="589">
        <v>0</v>
      </c>
      <c r="I89" s="588">
        <v>0</v>
      </c>
      <c r="J89" s="534">
        <f t="shared" si="2"/>
        <v>0</v>
      </c>
      <c r="K89" s="584">
        <v>0</v>
      </c>
    </row>
    <row r="90" spans="1:11" ht="15.75" hidden="1" thickBot="1">
      <c r="A90" s="620"/>
      <c r="B90" s="619"/>
      <c r="C90" s="618"/>
      <c r="D90" s="599"/>
      <c r="E90" s="590">
        <v>0</v>
      </c>
      <c r="F90" s="589">
        <v>0</v>
      </c>
      <c r="G90" s="589">
        <v>0</v>
      </c>
      <c r="H90" s="589">
        <v>0</v>
      </c>
      <c r="I90" s="588">
        <v>0</v>
      </c>
      <c r="J90" s="534">
        <f t="shared" si="2"/>
        <v>0</v>
      </c>
      <c r="K90" s="584">
        <v>0</v>
      </c>
    </row>
    <row r="91" spans="1:11" ht="15.75" hidden="1" thickBot="1">
      <c r="A91" s="620"/>
      <c r="B91" s="619"/>
      <c r="C91" s="618"/>
      <c r="D91" s="599"/>
      <c r="E91" s="590">
        <v>0</v>
      </c>
      <c r="F91" s="589">
        <v>0</v>
      </c>
      <c r="G91" s="589">
        <v>0</v>
      </c>
      <c r="H91" s="589">
        <v>0</v>
      </c>
      <c r="I91" s="588">
        <v>0</v>
      </c>
      <c r="J91" s="534">
        <f t="shared" si="2"/>
        <v>0</v>
      </c>
      <c r="K91" s="584">
        <v>0</v>
      </c>
    </row>
    <row r="92" spans="1:11" ht="15.75" hidden="1" thickBot="1">
      <c r="A92" s="620"/>
      <c r="B92" s="619"/>
      <c r="C92" s="618"/>
      <c r="D92" s="599"/>
      <c r="E92" s="590">
        <v>0</v>
      </c>
      <c r="F92" s="589">
        <v>0</v>
      </c>
      <c r="G92" s="589">
        <v>0</v>
      </c>
      <c r="H92" s="589">
        <v>0</v>
      </c>
      <c r="I92" s="588">
        <v>0</v>
      </c>
      <c r="J92" s="534">
        <f t="shared" si="2"/>
        <v>0</v>
      </c>
      <c r="K92" s="584">
        <v>0</v>
      </c>
    </row>
    <row r="93" spans="1:11" ht="15.75" hidden="1" thickBot="1">
      <c r="A93" s="620"/>
      <c r="B93" s="619"/>
      <c r="C93" s="618"/>
      <c r="D93" s="599"/>
      <c r="E93" s="590">
        <v>0</v>
      </c>
      <c r="F93" s="589">
        <v>0</v>
      </c>
      <c r="G93" s="589">
        <v>0</v>
      </c>
      <c r="H93" s="589">
        <v>0</v>
      </c>
      <c r="I93" s="588">
        <v>0</v>
      </c>
      <c r="J93" s="534">
        <f t="shared" si="2"/>
        <v>0</v>
      </c>
      <c r="K93" s="584">
        <v>0</v>
      </c>
    </row>
    <row r="94" spans="1:11" ht="15.75" hidden="1" thickBot="1">
      <c r="A94" s="620"/>
      <c r="B94" s="619"/>
      <c r="C94" s="618"/>
      <c r="D94" s="599"/>
      <c r="E94" s="590">
        <v>0</v>
      </c>
      <c r="F94" s="589">
        <v>0</v>
      </c>
      <c r="G94" s="589">
        <v>0</v>
      </c>
      <c r="H94" s="589">
        <v>0</v>
      </c>
      <c r="I94" s="588">
        <v>0</v>
      </c>
      <c r="J94" s="534">
        <f t="shared" si="2"/>
        <v>0</v>
      </c>
      <c r="K94" s="584">
        <v>0</v>
      </c>
    </row>
    <row r="95" spans="1:11" ht="15.75" hidden="1" thickBot="1">
      <c r="A95" s="620"/>
      <c r="B95" s="619"/>
      <c r="C95" s="618"/>
      <c r="D95" s="599"/>
      <c r="E95" s="590">
        <v>0</v>
      </c>
      <c r="F95" s="589">
        <v>0</v>
      </c>
      <c r="G95" s="589">
        <v>0</v>
      </c>
      <c r="H95" s="589">
        <v>0</v>
      </c>
      <c r="I95" s="588">
        <v>0</v>
      </c>
      <c r="J95" s="534">
        <f t="shared" si="2"/>
        <v>0</v>
      </c>
      <c r="K95" s="584">
        <v>0</v>
      </c>
    </row>
    <row r="96" spans="1:11" ht="15.75" hidden="1" thickBot="1">
      <c r="A96" s="620"/>
      <c r="B96" s="619"/>
      <c r="C96" s="618"/>
      <c r="D96" s="599"/>
      <c r="E96" s="590">
        <v>0</v>
      </c>
      <c r="F96" s="589">
        <v>0</v>
      </c>
      <c r="G96" s="589">
        <v>0</v>
      </c>
      <c r="H96" s="589">
        <v>0</v>
      </c>
      <c r="I96" s="588">
        <v>0</v>
      </c>
      <c r="J96" s="534">
        <f t="shared" si="2"/>
        <v>0</v>
      </c>
      <c r="K96" s="584">
        <v>0</v>
      </c>
    </row>
    <row r="97" spans="1:12" ht="15.75" hidden="1" thickBot="1">
      <c r="A97" s="620"/>
      <c r="B97" s="619"/>
      <c r="C97" s="618"/>
      <c r="D97" s="599"/>
      <c r="E97" s="590">
        <v>0</v>
      </c>
      <c r="F97" s="589">
        <v>0</v>
      </c>
      <c r="G97" s="589">
        <v>0</v>
      </c>
      <c r="H97" s="589">
        <v>0</v>
      </c>
      <c r="I97" s="588">
        <v>0</v>
      </c>
      <c r="J97" s="534">
        <f t="shared" si="2"/>
        <v>0</v>
      </c>
      <c r="K97" s="584">
        <v>0</v>
      </c>
    </row>
    <row r="98" spans="1:12" ht="15.75" hidden="1" thickBot="1">
      <c r="A98" s="620"/>
      <c r="B98" s="619"/>
      <c r="C98" s="618"/>
      <c r="D98" s="599"/>
      <c r="E98" s="590">
        <v>0</v>
      </c>
      <c r="F98" s="589">
        <v>0</v>
      </c>
      <c r="G98" s="589">
        <v>0</v>
      </c>
      <c r="H98" s="589">
        <v>0</v>
      </c>
      <c r="I98" s="588">
        <v>0</v>
      </c>
      <c r="J98" s="534">
        <f t="shared" si="2"/>
        <v>0</v>
      </c>
      <c r="K98" s="584">
        <v>0</v>
      </c>
    </row>
    <row r="99" spans="1:12" ht="15.75" hidden="1" thickBot="1">
      <c r="A99" s="620"/>
      <c r="B99" s="619"/>
      <c r="C99" s="618"/>
      <c r="D99" s="599"/>
      <c r="E99" s="590">
        <v>0</v>
      </c>
      <c r="F99" s="589">
        <v>0</v>
      </c>
      <c r="G99" s="589">
        <v>0</v>
      </c>
      <c r="H99" s="589">
        <v>0</v>
      </c>
      <c r="I99" s="588">
        <v>0</v>
      </c>
      <c r="J99" s="534">
        <f t="shared" si="2"/>
        <v>0</v>
      </c>
      <c r="K99" s="584">
        <v>0</v>
      </c>
    </row>
    <row r="100" spans="1:12" ht="15.75" hidden="1" thickBot="1">
      <c r="A100" s="620"/>
      <c r="B100" s="619"/>
      <c r="C100" s="618"/>
      <c r="D100" s="599"/>
      <c r="E100" s="590">
        <v>0</v>
      </c>
      <c r="F100" s="589">
        <v>0</v>
      </c>
      <c r="G100" s="589">
        <v>0</v>
      </c>
      <c r="H100" s="589">
        <v>0</v>
      </c>
      <c r="I100" s="588">
        <v>0</v>
      </c>
      <c r="J100" s="534">
        <f t="shared" si="2"/>
        <v>0</v>
      </c>
      <c r="K100" s="584">
        <v>0</v>
      </c>
    </row>
    <row r="101" spans="1:12" ht="15.75" hidden="1" thickBot="1">
      <c r="A101" s="620"/>
      <c r="B101" s="619"/>
      <c r="C101" s="618"/>
      <c r="D101" s="599"/>
      <c r="E101" s="590">
        <v>0</v>
      </c>
      <c r="F101" s="589">
        <v>0</v>
      </c>
      <c r="G101" s="589">
        <v>0</v>
      </c>
      <c r="H101" s="589">
        <v>0</v>
      </c>
      <c r="I101" s="588">
        <v>0</v>
      </c>
      <c r="J101" s="534">
        <f t="shared" si="2"/>
        <v>0</v>
      </c>
      <c r="K101" s="584">
        <v>0</v>
      </c>
    </row>
    <row r="102" spans="1:12" ht="15.75" hidden="1" thickBot="1">
      <c r="A102" s="620"/>
      <c r="B102" s="619"/>
      <c r="C102" s="618"/>
      <c r="D102" s="599"/>
      <c r="E102" s="590">
        <v>0</v>
      </c>
      <c r="F102" s="589">
        <v>0</v>
      </c>
      <c r="G102" s="589">
        <v>0</v>
      </c>
      <c r="H102" s="589">
        <v>0</v>
      </c>
      <c r="I102" s="588">
        <v>0</v>
      </c>
      <c r="J102" s="534">
        <f t="shared" si="2"/>
        <v>0</v>
      </c>
      <c r="K102" s="584">
        <v>0</v>
      </c>
    </row>
    <row r="103" spans="1:12" ht="15.75" hidden="1" thickBot="1">
      <c r="A103" s="620"/>
      <c r="B103" s="619"/>
      <c r="C103" s="618"/>
      <c r="D103" s="599"/>
      <c r="E103" s="590">
        <v>0</v>
      </c>
      <c r="F103" s="589">
        <v>0</v>
      </c>
      <c r="G103" s="589">
        <v>0</v>
      </c>
      <c r="H103" s="589">
        <v>0</v>
      </c>
      <c r="I103" s="588">
        <v>0</v>
      </c>
      <c r="J103" s="534">
        <f t="shared" si="2"/>
        <v>0</v>
      </c>
      <c r="K103" s="584">
        <v>0</v>
      </c>
    </row>
    <row r="104" spans="1:12" ht="15.75" hidden="1" thickBot="1">
      <c r="A104" s="620"/>
      <c r="B104" s="619"/>
      <c r="C104" s="618"/>
      <c r="D104" s="599"/>
      <c r="E104" s="590">
        <v>0</v>
      </c>
      <c r="F104" s="589">
        <v>0</v>
      </c>
      <c r="G104" s="589">
        <v>0</v>
      </c>
      <c r="H104" s="589">
        <v>0</v>
      </c>
      <c r="I104" s="588">
        <v>0</v>
      </c>
      <c r="J104" s="534">
        <f t="shared" si="2"/>
        <v>0</v>
      </c>
      <c r="K104" s="584">
        <v>0</v>
      </c>
    </row>
    <row r="105" spans="1:12" ht="15.75" hidden="1" thickBot="1">
      <c r="A105" s="620"/>
      <c r="B105" s="619"/>
      <c r="C105" s="618"/>
      <c r="D105" s="599"/>
      <c r="E105" s="590">
        <v>0</v>
      </c>
      <c r="F105" s="589">
        <v>0</v>
      </c>
      <c r="G105" s="589">
        <v>0</v>
      </c>
      <c r="H105" s="589">
        <v>0</v>
      </c>
      <c r="I105" s="588">
        <v>0</v>
      </c>
      <c r="J105" s="534">
        <f>+E105+F105-G105-H105-I105</f>
        <v>0</v>
      </c>
      <c r="K105" s="584">
        <v>0</v>
      </c>
    </row>
    <row r="106" spans="1:12" ht="15.75" hidden="1" thickBot="1">
      <c r="A106" s="620"/>
      <c r="B106" s="619"/>
      <c r="C106" s="618"/>
      <c r="D106" s="599"/>
      <c r="E106" s="590">
        <v>0</v>
      </c>
      <c r="F106" s="589">
        <v>0</v>
      </c>
      <c r="G106" s="589">
        <v>0</v>
      </c>
      <c r="H106" s="589">
        <v>0</v>
      </c>
      <c r="I106" s="588">
        <v>0</v>
      </c>
      <c r="J106" s="534">
        <f>+E106+F106-G106-H106-I106</f>
        <v>0</v>
      </c>
      <c r="K106" s="584">
        <v>0</v>
      </c>
    </row>
    <row r="107" spans="1:12" ht="15.75" hidden="1" thickBot="1">
      <c r="A107" s="620"/>
      <c r="B107" s="619"/>
      <c r="C107" s="618"/>
      <c r="D107" s="599"/>
      <c r="E107" s="590">
        <v>0</v>
      </c>
      <c r="F107" s="589">
        <v>0</v>
      </c>
      <c r="G107" s="589">
        <v>0</v>
      </c>
      <c r="H107" s="589">
        <v>0</v>
      </c>
      <c r="I107" s="588">
        <v>0</v>
      </c>
      <c r="J107" s="534">
        <f>+E107+F107-G107-H107-I107</f>
        <v>0</v>
      </c>
      <c r="K107" s="584">
        <v>0</v>
      </c>
    </row>
    <row r="108" spans="1:12" ht="15.75" hidden="1" thickBot="1">
      <c r="A108" s="617"/>
      <c r="B108" s="616"/>
      <c r="C108" s="615"/>
      <c r="D108" s="597"/>
      <c r="E108" s="587">
        <v>0</v>
      </c>
      <c r="F108" s="586">
        <v>0</v>
      </c>
      <c r="G108" s="586">
        <v>0</v>
      </c>
      <c r="H108" s="586">
        <v>0</v>
      </c>
      <c r="I108" s="585">
        <v>0</v>
      </c>
      <c r="J108" s="534">
        <f>+E108+F108-G108-H108-I108</f>
        <v>0</v>
      </c>
      <c r="K108" s="584">
        <v>0</v>
      </c>
    </row>
    <row r="109" spans="1:12" ht="16.5" thickTop="1" thickBot="1">
      <c r="A109" s="863" t="s">
        <v>263</v>
      </c>
      <c r="B109" s="864"/>
      <c r="C109" s="864"/>
      <c r="D109" s="865"/>
      <c r="E109" s="563">
        <f t="shared" ref="E109:K109" si="3">SUM(E9:E108)</f>
        <v>0</v>
      </c>
      <c r="F109" s="562">
        <f t="shared" si="3"/>
        <v>0</v>
      </c>
      <c r="G109" s="562">
        <f t="shared" si="3"/>
        <v>0</v>
      </c>
      <c r="H109" s="562">
        <f t="shared" si="3"/>
        <v>0</v>
      </c>
      <c r="I109" s="561">
        <f t="shared" si="3"/>
        <v>0</v>
      </c>
      <c r="J109" s="583">
        <f t="shared" si="3"/>
        <v>0</v>
      </c>
      <c r="K109" s="582">
        <f t="shared" si="3"/>
        <v>0</v>
      </c>
    </row>
    <row r="110" spans="1:12" ht="45" customHeight="1" thickTop="1" thickBot="1">
      <c r="A110" s="487"/>
      <c r="B110" s="487"/>
      <c r="C110" s="487"/>
      <c r="D110" s="486"/>
      <c r="E110" s="866" t="s">
        <v>608</v>
      </c>
      <c r="F110" s="867"/>
      <c r="G110" s="867"/>
      <c r="H110" s="867"/>
      <c r="I110" s="868"/>
      <c r="J110" s="581">
        <v>0</v>
      </c>
      <c r="K110" s="485"/>
      <c r="L110" s="424"/>
    </row>
    <row r="111" spans="1:12" ht="45" customHeight="1" thickTop="1" thickBot="1">
      <c r="A111" s="482"/>
      <c r="B111" s="482"/>
      <c r="C111" s="482"/>
      <c r="D111" s="484"/>
      <c r="E111" s="866" t="s">
        <v>607</v>
      </c>
      <c r="F111" s="867"/>
      <c r="G111" s="867"/>
      <c r="H111" s="867"/>
      <c r="I111" s="868"/>
      <c r="J111" s="556">
        <f>+J109-J110</f>
        <v>0</v>
      </c>
      <c r="K111" s="483"/>
      <c r="L111" s="449" t="s">
        <v>92</v>
      </c>
    </row>
    <row r="112" spans="1:12" ht="15" customHeight="1" thickTop="1">
      <c r="A112" s="482"/>
      <c r="B112" s="482"/>
      <c r="C112" s="482"/>
      <c r="D112" s="482"/>
      <c r="E112" s="471"/>
      <c r="F112" s="471"/>
      <c r="G112" s="471"/>
      <c r="H112" s="471"/>
      <c r="I112" s="471"/>
      <c r="J112" s="481"/>
      <c r="K112" s="480"/>
    </row>
    <row r="113" spans="1:11">
      <c r="A113" s="862" t="s">
        <v>606</v>
      </c>
      <c r="B113" s="862"/>
      <c r="C113" s="862"/>
      <c r="D113" s="862"/>
      <c r="E113" s="862"/>
      <c r="F113" s="862"/>
      <c r="G113" s="862"/>
      <c r="H113" s="862"/>
      <c r="I113" s="862"/>
      <c r="J113" s="862"/>
      <c r="K113" s="862"/>
    </row>
    <row r="114" spans="1:11">
      <c r="A114" s="852" t="s">
        <v>605</v>
      </c>
      <c r="B114" s="852"/>
      <c r="C114" s="852"/>
      <c r="D114" s="852"/>
      <c r="E114" s="852"/>
      <c r="F114" s="852"/>
      <c r="G114" s="852"/>
      <c r="H114" s="852"/>
      <c r="I114" s="852"/>
      <c r="J114" s="852"/>
      <c r="K114" s="469"/>
    </row>
    <row r="115" spans="1:11">
      <c r="A115" s="437"/>
      <c r="B115" s="437"/>
      <c r="C115" s="437"/>
      <c r="D115" s="437"/>
      <c r="E115" s="437"/>
      <c r="F115" s="437"/>
      <c r="G115" s="437"/>
      <c r="H115" s="437"/>
      <c r="I115" s="437"/>
      <c r="J115" s="437"/>
      <c r="K115" s="437"/>
    </row>
    <row r="116" spans="1:11">
      <c r="A116" s="437"/>
      <c r="B116" s="437"/>
      <c r="C116" s="437"/>
      <c r="D116" s="437"/>
      <c r="E116" s="437"/>
      <c r="F116" s="437"/>
      <c r="G116" s="437"/>
      <c r="H116" s="437"/>
      <c r="I116" s="437"/>
      <c r="J116" s="437"/>
      <c r="K116" s="437"/>
    </row>
    <row r="117" spans="1:11">
      <c r="A117" s="437"/>
      <c r="B117" s="437"/>
      <c r="C117" s="437"/>
      <c r="D117" s="437"/>
      <c r="E117" s="437"/>
      <c r="F117" s="437"/>
      <c r="G117" s="437"/>
      <c r="H117" s="437"/>
      <c r="I117" s="437"/>
      <c r="J117" s="437"/>
      <c r="K117" s="437"/>
    </row>
    <row r="118" spans="1:11">
      <c r="A118" s="437"/>
      <c r="B118" s="437"/>
      <c r="C118" s="437"/>
      <c r="D118" s="437"/>
      <c r="E118" s="437"/>
      <c r="F118" s="437"/>
      <c r="G118" s="437"/>
      <c r="H118" s="437"/>
      <c r="I118" s="437"/>
      <c r="J118" s="437"/>
      <c r="K118" s="437"/>
    </row>
    <row r="119" spans="1:11">
      <c r="A119" s="437"/>
      <c r="B119" s="437"/>
      <c r="C119" s="437"/>
      <c r="D119" s="437"/>
      <c r="E119" s="437"/>
      <c r="F119" s="437"/>
      <c r="G119" s="437"/>
      <c r="H119" s="437"/>
      <c r="I119" s="437"/>
      <c r="J119" s="437"/>
      <c r="K119" s="437"/>
    </row>
    <row r="120" spans="1:11">
      <c r="A120" s="437"/>
      <c r="B120" s="437"/>
      <c r="C120" s="437"/>
      <c r="D120" s="437"/>
      <c r="E120" s="437"/>
      <c r="F120" s="437"/>
      <c r="G120" s="437"/>
      <c r="H120" s="437"/>
      <c r="I120" s="437"/>
      <c r="J120" s="437"/>
      <c r="K120" s="437"/>
    </row>
    <row r="121" spans="1:11">
      <c r="A121" s="437"/>
      <c r="B121" s="437"/>
      <c r="C121" s="437"/>
      <c r="D121" s="437"/>
      <c r="E121" s="437"/>
      <c r="F121" s="437"/>
      <c r="G121" s="437"/>
      <c r="H121" s="437"/>
      <c r="I121" s="437"/>
      <c r="J121" s="437"/>
      <c r="K121" s="437"/>
    </row>
    <row r="122" spans="1:11">
      <c r="A122" s="437"/>
      <c r="B122" s="437"/>
      <c r="C122" s="437"/>
      <c r="D122" s="437"/>
      <c r="E122" s="437"/>
      <c r="F122" s="437"/>
      <c r="G122" s="437"/>
      <c r="H122" s="437"/>
      <c r="I122" s="437"/>
      <c r="J122" s="437"/>
      <c r="K122" s="437"/>
    </row>
    <row r="123" spans="1:11">
      <c r="A123" s="437"/>
      <c r="B123" s="437"/>
      <c r="C123" s="437"/>
      <c r="D123" s="437"/>
      <c r="E123" s="437"/>
      <c r="F123" s="437"/>
      <c r="G123" s="437"/>
      <c r="H123" s="437"/>
      <c r="I123" s="437"/>
      <c r="J123" s="437"/>
      <c r="K123" s="437"/>
    </row>
    <row r="124" spans="1:11">
      <c r="A124" s="437"/>
      <c r="B124" s="437"/>
      <c r="C124" s="437"/>
      <c r="D124" s="437"/>
      <c r="E124" s="437"/>
      <c r="F124" s="437"/>
      <c r="G124" s="437"/>
      <c r="H124" s="437"/>
      <c r="I124" s="437"/>
      <c r="J124" s="437"/>
      <c r="K124" s="437"/>
    </row>
  </sheetData>
  <sheetProtection password="D3C7" sheet="1"/>
  <mergeCells count="11">
    <mergeCell ref="A3:K3"/>
    <mergeCell ref="A4:K4"/>
    <mergeCell ref="A5:K5"/>
    <mergeCell ref="A113:K113"/>
    <mergeCell ref="A1:K1"/>
    <mergeCell ref="A6:K6"/>
    <mergeCell ref="A114:J114"/>
    <mergeCell ref="A109:D109"/>
    <mergeCell ref="E110:I110"/>
    <mergeCell ref="E111:I111"/>
    <mergeCell ref="A2:K2"/>
  </mergeCells>
  <conditionalFormatting sqref="E9:H109">
    <cfRule type="cellIs" dxfId="17" priority="4" stopIfTrue="1" operator="lessThan">
      <formula>0</formula>
    </cfRule>
  </conditionalFormatting>
  <conditionalFormatting sqref="K9:K109">
    <cfRule type="cellIs" dxfId="16" priority="3" stopIfTrue="1" operator="lessThan">
      <formula>0</formula>
    </cfRule>
  </conditionalFormatting>
  <conditionalFormatting sqref="J110">
    <cfRule type="cellIs" dxfId="15" priority="2" stopIfTrue="1" operator="lessThan">
      <formula>0</formula>
    </cfRule>
  </conditionalFormatting>
  <conditionalFormatting sqref="J9:J111">
    <cfRule type="cellIs" dxfId="14" priority="1" stopIfTrue="1" operator="lessThan">
      <formula>0</formula>
    </cfRule>
  </conditionalFormatting>
  <dataValidations count="2">
    <dataValidation type="decimal" allowBlank="1" showInputMessage="1" showErrorMessage="1" sqref="E9:K109">
      <formula1>-99999999999999900000</formula1>
      <formula2>99999999999999900000</formula2>
    </dataValidation>
    <dataValidation type="decimal" allowBlank="1" showInputMessage="1" showErrorMessage="1" sqref="J110:J111">
      <formula1>-9999999999999990000</formula1>
      <formula2>9.99999999999999E+22</formula2>
    </dataValidation>
  </dataValidations>
  <printOptions horizontalCentered="1"/>
  <pageMargins left="0.70866141732283472" right="0.70866141732283472" top="0.74803149606299213" bottom="0.74803149606299213" header="0.31496062992125984" footer="0.31496062992125984"/>
  <pageSetup paperSize="9" scale="51"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4"/>
  <sheetViews>
    <sheetView showGridLines="0" zoomScaleNormal="100" workbookViewId="0">
      <selection sqref="A1:M1"/>
    </sheetView>
  </sheetViews>
  <sheetFormatPr defaultRowHeight="15"/>
  <cols>
    <col min="1" max="1" width="5.7109375" style="1" customWidth="1"/>
    <col min="2" max="2" width="79.140625" style="1" customWidth="1"/>
    <col min="3" max="3" width="13.28515625" style="1" customWidth="1"/>
    <col min="4" max="4" width="3.42578125" style="1" customWidth="1"/>
    <col min="5" max="16384" width="9.140625" style="1"/>
  </cols>
  <sheetData>
    <row r="1" spans="1:4">
      <c r="A1" s="643"/>
      <c r="B1" s="643"/>
      <c r="C1" s="643"/>
    </row>
    <row r="2" spans="1:4" ht="24.95" customHeight="1">
      <c r="A2" s="644" t="s">
        <v>0</v>
      </c>
      <c r="B2" s="669"/>
      <c r="C2" s="670"/>
    </row>
    <row r="3" spans="1:4">
      <c r="A3" s="647" t="s">
        <v>53</v>
      </c>
      <c r="B3" s="647"/>
      <c r="C3" s="647"/>
    </row>
    <row r="4" spans="1:4" ht="18.75">
      <c r="A4" s="671"/>
      <c r="B4" s="672"/>
      <c r="C4" s="672"/>
    </row>
    <row r="5" spans="1:4" ht="38.1" customHeight="1">
      <c r="A5" s="680" t="s">
        <v>54</v>
      </c>
      <c r="B5" s="680"/>
      <c r="C5" s="680"/>
    </row>
    <row r="6" spans="1:4" ht="21" customHeight="1" thickBot="1">
      <c r="A6" s="673"/>
      <c r="B6" s="674"/>
      <c r="C6" s="674"/>
    </row>
    <row r="7" spans="1:4" ht="16.5" thickTop="1" thickBot="1">
      <c r="A7" s="667" t="s">
        <v>55</v>
      </c>
      <c r="B7" s="668"/>
      <c r="C7" s="61"/>
    </row>
    <row r="8" spans="1:4" ht="16.5" thickTop="1">
      <c r="A8" s="62" t="s">
        <v>9</v>
      </c>
      <c r="B8" s="63" t="s">
        <v>56</v>
      </c>
      <c r="C8" s="89">
        <v>0</v>
      </c>
      <c r="D8" s="208" t="s">
        <v>490</v>
      </c>
    </row>
    <row r="9" spans="1:4" ht="15.75">
      <c r="A9" s="62" t="s">
        <v>9</v>
      </c>
      <c r="B9" s="63" t="s">
        <v>57</v>
      </c>
      <c r="C9" s="89">
        <v>0</v>
      </c>
      <c r="D9" s="208" t="s">
        <v>490</v>
      </c>
    </row>
    <row r="10" spans="1:4" ht="15.75">
      <c r="A10" s="62" t="s">
        <v>9</v>
      </c>
      <c r="B10" s="64" t="s">
        <v>58</v>
      </c>
      <c r="C10" s="58">
        <v>0</v>
      </c>
      <c r="D10" s="208" t="s">
        <v>490</v>
      </c>
    </row>
    <row r="11" spans="1:4" ht="15.75">
      <c r="A11" s="62" t="s">
        <v>11</v>
      </c>
      <c r="B11" s="64" t="s">
        <v>59</v>
      </c>
      <c r="C11" s="58">
        <v>0</v>
      </c>
      <c r="D11" s="208" t="s">
        <v>490</v>
      </c>
    </row>
    <row r="12" spans="1:4" ht="15.75">
      <c r="A12" s="62" t="s">
        <v>11</v>
      </c>
      <c r="B12" s="64" t="s">
        <v>496</v>
      </c>
      <c r="C12" s="58">
        <v>0</v>
      </c>
      <c r="D12" s="208" t="s">
        <v>490</v>
      </c>
    </row>
    <row r="13" spans="1:4" ht="15.75">
      <c r="A13" s="62" t="s">
        <v>9</v>
      </c>
      <c r="B13" s="64" t="s">
        <v>495</v>
      </c>
      <c r="C13" s="58">
        <v>0</v>
      </c>
      <c r="D13" s="208" t="s">
        <v>490</v>
      </c>
    </row>
    <row r="14" spans="1:4" ht="15.75">
      <c r="A14" s="62" t="s">
        <v>9</v>
      </c>
      <c r="B14" s="64" t="s">
        <v>494</v>
      </c>
      <c r="C14" s="58">
        <v>0</v>
      </c>
      <c r="D14" s="208" t="s">
        <v>490</v>
      </c>
    </row>
    <row r="15" spans="1:4" ht="30">
      <c r="A15" s="65" t="s">
        <v>64</v>
      </c>
      <c r="B15" s="63" t="s">
        <v>65</v>
      </c>
      <c r="C15" s="81">
        <f>+C8+C9+C10-C11-C12+C13+C14</f>
        <v>0</v>
      </c>
    </row>
    <row r="16" spans="1:4" ht="15.75">
      <c r="A16" s="66"/>
      <c r="B16" s="64"/>
      <c r="C16" s="49"/>
    </row>
    <row r="17" spans="1:7" ht="15.75">
      <c r="A17" s="62" t="s">
        <v>66</v>
      </c>
      <c r="B17" s="64" t="s">
        <v>67</v>
      </c>
      <c r="C17" s="58">
        <v>0</v>
      </c>
      <c r="D17" s="406" t="s">
        <v>490</v>
      </c>
    </row>
    <row r="18" spans="1:7" ht="15.75">
      <c r="A18" s="62" t="s">
        <v>68</v>
      </c>
      <c r="B18" s="64" t="s">
        <v>69</v>
      </c>
      <c r="C18" s="58">
        <v>0</v>
      </c>
      <c r="D18" s="406" t="s">
        <v>490</v>
      </c>
    </row>
    <row r="19" spans="1:7" ht="15.75">
      <c r="A19" s="62" t="s">
        <v>68</v>
      </c>
      <c r="B19" s="64" t="s">
        <v>493</v>
      </c>
      <c r="C19" s="58">
        <v>0</v>
      </c>
      <c r="D19" s="406" t="s">
        <v>490</v>
      </c>
    </row>
    <row r="20" spans="1:7" ht="15.75">
      <c r="A20" s="62" t="s">
        <v>66</v>
      </c>
      <c r="B20" s="64" t="s">
        <v>492</v>
      </c>
      <c r="C20" s="58">
        <v>0</v>
      </c>
      <c r="D20" s="406" t="s">
        <v>490</v>
      </c>
    </row>
    <row r="21" spans="1:7" ht="15.75">
      <c r="A21" s="62" t="s">
        <v>66</v>
      </c>
      <c r="B21" s="64" t="s">
        <v>491</v>
      </c>
      <c r="C21" s="58">
        <v>0</v>
      </c>
      <c r="D21" s="406" t="s">
        <v>490</v>
      </c>
    </row>
    <row r="22" spans="1:7" ht="15.75">
      <c r="A22" s="62" t="s">
        <v>68</v>
      </c>
      <c r="B22" s="415" t="s">
        <v>106</v>
      </c>
      <c r="C22" s="58">
        <v>0</v>
      </c>
      <c r="D22" s="88" t="s">
        <v>92</v>
      </c>
      <c r="E22" s="208" t="s">
        <v>490</v>
      </c>
    </row>
    <row r="23" spans="1:7" ht="16.5" thickBot="1">
      <c r="A23" s="67" t="s">
        <v>64</v>
      </c>
      <c r="B23" s="87" t="s">
        <v>107</v>
      </c>
      <c r="C23" s="82">
        <f>+C15+C17-C18-C19+C20+C21-C22</f>
        <v>0</v>
      </c>
      <c r="D23" s="88"/>
    </row>
    <row r="24" spans="1:7" ht="26.1" customHeight="1" thickTop="1" thickBot="1">
      <c r="A24" s="68"/>
      <c r="B24" s="64"/>
      <c r="C24" s="68"/>
    </row>
    <row r="25" spans="1:7" ht="16.5" thickTop="1" thickBot="1">
      <c r="A25" s="681" t="s">
        <v>72</v>
      </c>
      <c r="B25" s="682"/>
      <c r="C25" s="61"/>
    </row>
    <row r="26" spans="1:7" ht="15.75" thickTop="1">
      <c r="A26" s="69"/>
      <c r="B26" s="70"/>
      <c r="C26" s="49"/>
    </row>
    <row r="27" spans="1:7">
      <c r="A27" s="71" t="s">
        <v>108</v>
      </c>
      <c r="B27" s="70"/>
      <c r="C27" s="237"/>
      <c r="D27" s="88" t="s">
        <v>96</v>
      </c>
    </row>
    <row r="28" spans="1:7">
      <c r="A28" s="69"/>
      <c r="B28" s="400" t="s">
        <v>109</v>
      </c>
      <c r="C28" s="58">
        <v>0</v>
      </c>
      <c r="D28" s="88" t="s">
        <v>98</v>
      </c>
      <c r="E28" s="406" t="s">
        <v>490</v>
      </c>
    </row>
    <row r="29" spans="1:7">
      <c r="A29" s="69"/>
      <c r="B29" s="401" t="s">
        <v>473</v>
      </c>
      <c r="C29" s="237">
        <v>0</v>
      </c>
      <c r="D29" s="88" t="s">
        <v>474</v>
      </c>
      <c r="G29" s="406" t="s">
        <v>490</v>
      </c>
    </row>
    <row r="30" spans="1:7" ht="15" customHeight="1">
      <c r="A30" s="69"/>
      <c r="B30" s="401" t="s">
        <v>510</v>
      </c>
      <c r="C30" s="58">
        <v>0</v>
      </c>
      <c r="D30" s="88" t="s">
        <v>100</v>
      </c>
      <c r="E30" s="406" t="s">
        <v>490</v>
      </c>
    </row>
    <row r="31" spans="1:7">
      <c r="A31" s="69"/>
      <c r="B31" s="401" t="s">
        <v>476</v>
      </c>
      <c r="C31" s="58">
        <v>0</v>
      </c>
      <c r="D31" s="88" t="s">
        <v>100</v>
      </c>
      <c r="E31" s="406" t="s">
        <v>490</v>
      </c>
    </row>
    <row r="32" spans="1:7">
      <c r="A32" s="69"/>
      <c r="B32" s="401" t="s">
        <v>477</v>
      </c>
      <c r="C32" s="58">
        <v>0</v>
      </c>
      <c r="D32" s="88" t="s">
        <v>100</v>
      </c>
      <c r="E32" s="406" t="s">
        <v>490</v>
      </c>
    </row>
    <row r="33" spans="1:5">
      <c r="A33" s="69"/>
      <c r="B33" s="401" t="s">
        <v>478</v>
      </c>
      <c r="C33" s="58">
        <v>0</v>
      </c>
      <c r="D33" s="88" t="s">
        <v>100</v>
      </c>
      <c r="E33" s="406" t="s">
        <v>490</v>
      </c>
    </row>
    <row r="34" spans="1:5">
      <c r="A34" s="69"/>
      <c r="B34" s="73" t="s">
        <v>74</v>
      </c>
      <c r="C34" s="385">
        <f>+SUM(C28:C33)</f>
        <v>0</v>
      </c>
      <c r="D34" s="622" t="s">
        <v>635</v>
      </c>
    </row>
    <row r="35" spans="1:5">
      <c r="A35" s="13"/>
      <c r="B35" s="64"/>
      <c r="C35" s="83"/>
    </row>
    <row r="36" spans="1:5">
      <c r="A36" s="71" t="s">
        <v>75</v>
      </c>
      <c r="B36" s="64"/>
      <c r="C36" s="83"/>
    </row>
    <row r="37" spans="1:5">
      <c r="A37" s="13" t="s">
        <v>76</v>
      </c>
      <c r="B37" s="64"/>
      <c r="C37" s="91">
        <v>0</v>
      </c>
      <c r="D37" s="406" t="s">
        <v>490</v>
      </c>
    </row>
    <row r="38" spans="1:5">
      <c r="A38" s="13" t="s">
        <v>77</v>
      </c>
      <c r="B38" s="64"/>
      <c r="C38" s="91">
        <v>0</v>
      </c>
      <c r="D38" s="406" t="s">
        <v>490</v>
      </c>
    </row>
    <row r="39" spans="1:5">
      <c r="A39" s="13" t="s">
        <v>78</v>
      </c>
      <c r="B39" s="64"/>
      <c r="C39" s="91">
        <v>0</v>
      </c>
      <c r="D39" s="406" t="s">
        <v>490</v>
      </c>
    </row>
    <row r="40" spans="1:5">
      <c r="A40" s="13" t="s">
        <v>79</v>
      </c>
      <c r="B40" s="64"/>
      <c r="C40" s="91">
        <v>0</v>
      </c>
      <c r="D40" s="406" t="s">
        <v>490</v>
      </c>
    </row>
    <row r="41" spans="1:5">
      <c r="A41" s="13" t="s">
        <v>479</v>
      </c>
      <c r="B41" s="64"/>
      <c r="C41" s="92">
        <v>0</v>
      </c>
      <c r="D41" s="406" t="s">
        <v>490</v>
      </c>
    </row>
    <row r="42" spans="1:5">
      <c r="A42" s="13"/>
      <c r="B42" s="73" t="s">
        <v>81</v>
      </c>
      <c r="C42" s="81">
        <f>+SUM(C37:C41)</f>
        <v>0</v>
      </c>
      <c r="D42" s="622" t="s">
        <v>634</v>
      </c>
    </row>
    <row r="43" spans="1:5">
      <c r="A43" s="13"/>
      <c r="B43" s="73"/>
      <c r="C43" s="84"/>
    </row>
    <row r="44" spans="1:5">
      <c r="A44" s="74" t="s">
        <v>82</v>
      </c>
      <c r="B44" s="73"/>
      <c r="C44" s="85"/>
    </row>
    <row r="45" spans="1:5">
      <c r="A45" s="13"/>
      <c r="B45" s="73" t="s">
        <v>83</v>
      </c>
      <c r="C45" s="89">
        <v>0</v>
      </c>
      <c r="D45" s="406" t="s">
        <v>643</v>
      </c>
    </row>
    <row r="46" spans="1:5">
      <c r="A46" s="13"/>
      <c r="B46" s="73" t="s">
        <v>84</v>
      </c>
      <c r="C46" s="81">
        <f>+C23-C34-C42-C45</f>
        <v>0</v>
      </c>
      <c r="D46" s="622" t="s">
        <v>633</v>
      </c>
    </row>
    <row r="47" spans="1:5" ht="15" customHeight="1">
      <c r="A47" s="13"/>
      <c r="B47" s="426" t="s">
        <v>509</v>
      </c>
      <c r="C47" s="528">
        <v>0</v>
      </c>
      <c r="D47" s="88" t="s">
        <v>102</v>
      </c>
      <c r="E47" s="406" t="s">
        <v>490</v>
      </c>
    </row>
    <row r="48" spans="1:5" ht="15.75" thickBot="1">
      <c r="A48" s="683" t="s">
        <v>110</v>
      </c>
      <c r="B48" s="684"/>
      <c r="C48" s="685"/>
      <c r="D48" s="88" t="s">
        <v>104</v>
      </c>
    </row>
    <row r="49" spans="1:4" ht="26.1" customHeight="1" thickTop="1" thickBot="1">
      <c r="A49" s="94"/>
      <c r="B49" s="95"/>
      <c r="C49" s="94"/>
    </row>
    <row r="50" spans="1:4" ht="16.5" thickTop="1" thickBot="1">
      <c r="A50" s="681" t="s">
        <v>632</v>
      </c>
      <c r="B50" s="682"/>
      <c r="C50" s="75"/>
      <c r="D50" s="88"/>
    </row>
    <row r="51" spans="1:4" ht="15.75" thickTop="1">
      <c r="A51" s="686" t="s">
        <v>631</v>
      </c>
      <c r="B51" s="869"/>
      <c r="C51" s="58">
        <v>0</v>
      </c>
      <c r="D51" s="406" t="s">
        <v>642</v>
      </c>
    </row>
    <row r="52" spans="1:4">
      <c r="A52" s="870" t="s">
        <v>85</v>
      </c>
      <c r="B52" s="871"/>
      <c r="C52" s="58">
        <v>0</v>
      </c>
      <c r="D52" s="406" t="s">
        <v>641</v>
      </c>
    </row>
    <row r="53" spans="1:4">
      <c r="A53" s="870" t="s">
        <v>630</v>
      </c>
      <c r="B53" s="871"/>
      <c r="C53" s="58">
        <v>0</v>
      </c>
      <c r="D53" s="406" t="s">
        <v>640</v>
      </c>
    </row>
    <row r="54" spans="1:4">
      <c r="A54" s="870" t="s">
        <v>629</v>
      </c>
      <c r="B54" s="871"/>
      <c r="C54" s="58">
        <v>0</v>
      </c>
      <c r="D54" s="406" t="s">
        <v>639</v>
      </c>
    </row>
    <row r="55" spans="1:4" hidden="1">
      <c r="A55" s="13"/>
      <c r="B55" s="64"/>
      <c r="C55" s="58"/>
    </row>
    <row r="56" spans="1:4" hidden="1">
      <c r="A56" s="13"/>
      <c r="B56" s="64"/>
      <c r="C56" s="58"/>
    </row>
    <row r="57" spans="1:4" ht="15.75" thickBot="1">
      <c r="A57" s="675" t="s">
        <v>91</v>
      </c>
      <c r="B57" s="676"/>
      <c r="C57" s="414">
        <f>C51+C52+C53+C54</f>
        <v>0</v>
      </c>
    </row>
    <row r="58" spans="1:4" ht="15.75" thickTop="1">
      <c r="A58" s="76"/>
      <c r="B58" s="77"/>
      <c r="C58" s="42"/>
    </row>
    <row r="59" spans="1:4" ht="26.25" customHeight="1">
      <c r="A59" s="78" t="s">
        <v>92</v>
      </c>
      <c r="B59" s="677" t="s">
        <v>93</v>
      </c>
      <c r="C59" s="677"/>
    </row>
    <row r="60" spans="1:4" ht="17.25">
      <c r="A60" s="78" t="s">
        <v>96</v>
      </c>
      <c r="B60" s="623" t="s">
        <v>97</v>
      </c>
      <c r="C60" s="624"/>
    </row>
    <row r="61" spans="1:4" ht="90.75" customHeight="1">
      <c r="A61" s="78" t="s">
        <v>98</v>
      </c>
      <c r="B61" s="677" t="s">
        <v>99</v>
      </c>
      <c r="C61" s="677"/>
    </row>
    <row r="62" spans="1:4" ht="79.5" customHeight="1">
      <c r="A62" s="78" t="s">
        <v>100</v>
      </c>
      <c r="B62" s="677" t="s">
        <v>101</v>
      </c>
      <c r="C62" s="677"/>
    </row>
    <row r="63" spans="1:4" ht="17.25">
      <c r="A63" s="78" t="s">
        <v>102</v>
      </c>
      <c r="B63" s="679" t="s">
        <v>508</v>
      </c>
      <c r="C63" s="679"/>
    </row>
    <row r="64" spans="1:4" ht="39" customHeight="1">
      <c r="A64" s="78" t="s">
        <v>104</v>
      </c>
      <c r="B64" s="679" t="s">
        <v>507</v>
      </c>
      <c r="C64" s="679"/>
    </row>
  </sheetData>
  <sheetProtection password="D3C7" sheet="1"/>
  <mergeCells count="20">
    <mergeCell ref="B59:C59"/>
    <mergeCell ref="B61:C61"/>
    <mergeCell ref="B62:C62"/>
    <mergeCell ref="B63:C63"/>
    <mergeCell ref="B64:C64"/>
    <mergeCell ref="A52:B52"/>
    <mergeCell ref="A53:B53"/>
    <mergeCell ref="A54:B54"/>
    <mergeCell ref="A7:B7"/>
    <mergeCell ref="A25:B25"/>
    <mergeCell ref="A48:C48"/>
    <mergeCell ref="A50:B50"/>
    <mergeCell ref="A51:B51"/>
    <mergeCell ref="A57:B57"/>
    <mergeCell ref="A1:C1"/>
    <mergeCell ref="A2:C2"/>
    <mergeCell ref="A3:C3"/>
    <mergeCell ref="A4:C4"/>
    <mergeCell ref="A5:C5"/>
    <mergeCell ref="A6:C6"/>
  </mergeCells>
  <conditionalFormatting sqref="C52">
    <cfRule type="cellIs" dxfId="13" priority="9" stopIfTrue="1" operator="greaterThan">
      <formula>$C$42</formula>
    </cfRule>
  </conditionalFormatting>
  <conditionalFormatting sqref="C53">
    <cfRule type="cellIs" dxfId="12" priority="8" stopIfTrue="1" operator="greaterThan">
      <formula>$C$45</formula>
    </cfRule>
  </conditionalFormatting>
  <conditionalFormatting sqref="C54">
    <cfRule type="cellIs" dxfId="11" priority="7" stopIfTrue="1" operator="greaterThan">
      <formula>$C$46</formula>
    </cfRule>
  </conditionalFormatting>
  <conditionalFormatting sqref="C56">
    <cfRule type="cellIs" dxfId="10" priority="6" stopIfTrue="1" operator="greaterThan">
      <formula>$C$41</formula>
    </cfRule>
  </conditionalFormatting>
  <conditionalFormatting sqref="C51">
    <cfRule type="cellIs" dxfId="9" priority="5" stopIfTrue="1" operator="greaterThan">
      <formula>$C$34</formula>
    </cfRule>
  </conditionalFormatting>
  <conditionalFormatting sqref="C34">
    <cfRule type="cellIs" dxfId="8" priority="4" stopIfTrue="1" operator="lessThan">
      <formula>$C$51</formula>
    </cfRule>
  </conditionalFormatting>
  <conditionalFormatting sqref="C42">
    <cfRule type="cellIs" dxfId="7" priority="3" stopIfTrue="1" operator="lessThan">
      <formula>$C$52</formula>
    </cfRule>
  </conditionalFormatting>
  <conditionalFormatting sqref="C45">
    <cfRule type="cellIs" dxfId="6" priority="2" stopIfTrue="1" operator="lessThan">
      <formula>$C$53</formula>
    </cfRule>
  </conditionalFormatting>
  <conditionalFormatting sqref="C46">
    <cfRule type="cellIs" dxfId="5" priority="1" stopIfTrue="1" operator="lessThan">
      <formula>$C$54</formula>
    </cfRule>
  </conditionalFormatting>
  <dataValidations count="2">
    <dataValidation type="decimal" allowBlank="1" showInputMessage="1" showErrorMessage="1" sqref="C10:C12 C17:C22">
      <formula1>0</formula1>
      <formula2>9999999999999990000</formula2>
    </dataValidation>
    <dataValidation type="decimal" allowBlank="1" showInputMessage="1" showErrorMessage="1" sqref="C13:C14">
      <formula1>0</formula1>
      <formula2>99999999999999900000</formula2>
    </dataValidation>
  </dataValidations>
  <printOptions horizontalCentered="1"/>
  <pageMargins left="0.23622047244094491" right="0.23622047244094491" top="0.74803149606299213" bottom="0.74803149606299213" header="0.31496062992125984" footer="0.31496062992125984"/>
  <pageSetup paperSize="9" scale="7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34"/>
  <sheetViews>
    <sheetView showGridLines="0" zoomScale="85" zoomScaleNormal="85" workbookViewId="0">
      <pane ySplit="4620" topLeftCell="A9"/>
      <selection sqref="A1:H1"/>
      <selection pane="bottomLeft" activeCell="A9" sqref="A9"/>
    </sheetView>
  </sheetViews>
  <sheetFormatPr defaultRowHeight="15"/>
  <cols>
    <col min="1" max="1" width="20.7109375" style="181" customWidth="1"/>
    <col min="2" max="2" width="50.7109375" style="181" customWidth="1"/>
    <col min="3" max="8" width="15.7109375" style="181" customWidth="1"/>
    <col min="9" max="9" width="9.140625" style="436" customWidth="1"/>
    <col min="10" max="16384" width="9.140625" style="181"/>
  </cols>
  <sheetData>
    <row r="1" spans="1:11">
      <c r="A1" s="829"/>
      <c r="B1" s="829"/>
      <c r="C1" s="829"/>
      <c r="D1" s="829"/>
      <c r="E1" s="829"/>
      <c r="F1" s="829"/>
      <c r="G1" s="829"/>
      <c r="H1" s="829"/>
    </row>
    <row r="2" spans="1:11" ht="24.95" customHeight="1">
      <c r="A2" s="825" t="s">
        <v>0</v>
      </c>
      <c r="B2" s="826"/>
      <c r="C2" s="826"/>
      <c r="D2" s="826"/>
      <c r="E2" s="826"/>
      <c r="F2" s="826"/>
      <c r="G2" s="826"/>
      <c r="H2" s="827"/>
    </row>
    <row r="3" spans="1:11">
      <c r="A3" s="828" t="s">
        <v>567</v>
      </c>
      <c r="B3" s="828"/>
      <c r="C3" s="828"/>
      <c r="D3" s="828"/>
      <c r="E3" s="828"/>
      <c r="F3" s="828"/>
      <c r="G3" s="828"/>
      <c r="H3" s="828"/>
    </row>
    <row r="4" spans="1:11" ht="21">
      <c r="A4" s="822" t="s">
        <v>566</v>
      </c>
      <c r="B4" s="822"/>
      <c r="C4" s="822"/>
      <c r="D4" s="822"/>
      <c r="E4" s="822"/>
      <c r="F4" s="822"/>
      <c r="G4" s="822"/>
      <c r="H4" s="822"/>
      <c r="I4" s="436" t="s">
        <v>388</v>
      </c>
    </row>
    <row r="5" spans="1:11" ht="21">
      <c r="A5" s="822" t="s">
        <v>565</v>
      </c>
      <c r="B5" s="822"/>
      <c r="C5" s="822"/>
      <c r="D5" s="822"/>
      <c r="E5" s="822"/>
      <c r="F5" s="822"/>
      <c r="G5" s="822"/>
      <c r="H5" s="822"/>
    </row>
    <row r="6" spans="1:11" ht="15.75" thickBot="1">
      <c r="A6" s="830"/>
      <c r="B6" s="830"/>
      <c r="C6" s="830"/>
      <c r="D6" s="830"/>
      <c r="E6" s="830"/>
      <c r="F6" s="830"/>
      <c r="G6" s="830"/>
      <c r="H6" s="830"/>
    </row>
    <row r="7" spans="1:11" s="437" customFormat="1" ht="117.75" customHeight="1" thickTop="1">
      <c r="A7" s="465" t="s">
        <v>564</v>
      </c>
      <c r="B7" s="466" t="s">
        <v>563</v>
      </c>
      <c r="C7" s="464" t="s">
        <v>562</v>
      </c>
      <c r="D7" s="465" t="s">
        <v>561</v>
      </c>
      <c r="E7" s="464" t="s">
        <v>560</v>
      </c>
      <c r="F7" s="465" t="s">
        <v>559</v>
      </c>
      <c r="G7" s="464" t="s">
        <v>558</v>
      </c>
      <c r="H7" s="463" t="s">
        <v>557</v>
      </c>
      <c r="I7" s="462" t="s">
        <v>556</v>
      </c>
    </row>
    <row r="8" spans="1:11" ht="27" customHeight="1" thickBot="1">
      <c r="A8" s="461"/>
      <c r="B8" s="634"/>
      <c r="C8" s="460" t="s">
        <v>124</v>
      </c>
      <c r="D8" s="458" t="s">
        <v>125</v>
      </c>
      <c r="E8" s="459" t="s">
        <v>555</v>
      </c>
      <c r="F8" s="458" t="s">
        <v>127</v>
      </c>
      <c r="G8" s="457" t="s">
        <v>648</v>
      </c>
      <c r="H8" s="456" t="s">
        <v>129</v>
      </c>
      <c r="J8" s="437"/>
      <c r="K8" s="437"/>
    </row>
    <row r="9" spans="1:11" ht="15.75" thickTop="1">
      <c r="A9" s="606"/>
      <c r="B9" s="605" t="s">
        <v>553</v>
      </c>
      <c r="C9" s="455"/>
      <c r="D9" s="454"/>
      <c r="E9" s="454"/>
      <c r="F9" s="453"/>
      <c r="G9" s="550"/>
      <c r="H9" s="549"/>
      <c r="J9" s="437"/>
      <c r="K9" s="437"/>
    </row>
    <row r="10" spans="1:11">
      <c r="A10" s="601"/>
      <c r="B10" s="472"/>
      <c r="C10" s="135">
        <v>0</v>
      </c>
      <c r="D10" s="136">
        <v>0</v>
      </c>
      <c r="E10" s="136">
        <v>0</v>
      </c>
      <c r="F10" s="538">
        <v>0</v>
      </c>
      <c r="G10" s="534">
        <f t="shared" ref="G10:G41" si="0">+C10+D10+E10+F10</f>
        <v>0</v>
      </c>
      <c r="H10" s="537">
        <v>0</v>
      </c>
      <c r="J10" s="437"/>
      <c r="K10" s="437"/>
    </row>
    <row r="11" spans="1:11">
      <c r="A11" s="601"/>
      <c r="B11" s="472"/>
      <c r="C11" s="135">
        <v>0</v>
      </c>
      <c r="D11" s="136">
        <v>0</v>
      </c>
      <c r="E11" s="136">
        <v>0</v>
      </c>
      <c r="F11" s="538">
        <v>0</v>
      </c>
      <c r="G11" s="534">
        <f t="shared" si="0"/>
        <v>0</v>
      </c>
      <c r="H11" s="537">
        <v>0</v>
      </c>
      <c r="J11" s="437"/>
      <c r="K11" s="437"/>
    </row>
    <row r="12" spans="1:11">
      <c r="A12" s="601"/>
      <c r="B12" s="472"/>
      <c r="C12" s="135">
        <v>0</v>
      </c>
      <c r="D12" s="136">
        <v>0</v>
      </c>
      <c r="E12" s="136">
        <v>0</v>
      </c>
      <c r="F12" s="538">
        <v>0</v>
      </c>
      <c r="G12" s="534">
        <f t="shared" si="0"/>
        <v>0</v>
      </c>
      <c r="H12" s="537">
        <v>0</v>
      </c>
      <c r="J12" s="437"/>
      <c r="K12" s="437"/>
    </row>
    <row r="13" spans="1:11">
      <c r="A13" s="601"/>
      <c r="B13" s="472"/>
      <c r="C13" s="135">
        <v>0</v>
      </c>
      <c r="D13" s="136">
        <v>0</v>
      </c>
      <c r="E13" s="136">
        <v>0</v>
      </c>
      <c r="F13" s="538">
        <v>0</v>
      </c>
      <c r="G13" s="534">
        <f t="shared" si="0"/>
        <v>0</v>
      </c>
      <c r="H13" s="537">
        <v>0</v>
      </c>
      <c r="J13" s="437"/>
      <c r="K13" s="437"/>
    </row>
    <row r="14" spans="1:11">
      <c r="A14" s="601"/>
      <c r="B14" s="472"/>
      <c r="C14" s="135">
        <v>0</v>
      </c>
      <c r="D14" s="136">
        <v>0</v>
      </c>
      <c r="E14" s="136">
        <v>0</v>
      </c>
      <c r="F14" s="538">
        <v>0</v>
      </c>
      <c r="G14" s="534">
        <f t="shared" si="0"/>
        <v>0</v>
      </c>
      <c r="H14" s="537">
        <v>0</v>
      </c>
      <c r="J14" s="437"/>
      <c r="K14" s="437"/>
    </row>
    <row r="15" spans="1:11">
      <c r="A15" s="601"/>
      <c r="B15" s="472"/>
      <c r="C15" s="135">
        <v>0</v>
      </c>
      <c r="D15" s="136">
        <v>0</v>
      </c>
      <c r="E15" s="136">
        <v>0</v>
      </c>
      <c r="F15" s="538">
        <v>0</v>
      </c>
      <c r="G15" s="534">
        <f t="shared" si="0"/>
        <v>0</v>
      </c>
      <c r="H15" s="537">
        <v>0</v>
      </c>
      <c r="J15" s="437"/>
      <c r="K15" s="437"/>
    </row>
    <row r="16" spans="1:11">
      <c r="A16" s="601"/>
      <c r="B16" s="472"/>
      <c r="C16" s="135">
        <v>0</v>
      </c>
      <c r="D16" s="136">
        <v>0</v>
      </c>
      <c r="E16" s="136">
        <v>0</v>
      </c>
      <c r="F16" s="538">
        <v>0</v>
      </c>
      <c r="G16" s="534">
        <f t="shared" si="0"/>
        <v>0</v>
      </c>
      <c r="H16" s="537">
        <v>0</v>
      </c>
      <c r="J16" s="437"/>
      <c r="K16" s="437"/>
    </row>
    <row r="17" spans="1:11">
      <c r="A17" s="601"/>
      <c r="B17" s="472"/>
      <c r="C17" s="135">
        <v>0</v>
      </c>
      <c r="D17" s="136">
        <v>0</v>
      </c>
      <c r="E17" s="136">
        <v>0</v>
      </c>
      <c r="F17" s="538">
        <v>0</v>
      </c>
      <c r="G17" s="534">
        <f t="shared" si="0"/>
        <v>0</v>
      </c>
      <c r="H17" s="537">
        <v>0</v>
      </c>
      <c r="J17" s="437"/>
      <c r="K17" s="437"/>
    </row>
    <row r="18" spans="1:11">
      <c r="A18" s="601"/>
      <c r="B18" s="472"/>
      <c r="C18" s="135">
        <v>0</v>
      </c>
      <c r="D18" s="136">
        <v>0</v>
      </c>
      <c r="E18" s="136">
        <v>0</v>
      </c>
      <c r="F18" s="538">
        <v>0</v>
      </c>
      <c r="G18" s="534">
        <f t="shared" si="0"/>
        <v>0</v>
      </c>
      <c r="H18" s="537">
        <v>0</v>
      </c>
      <c r="J18" s="437"/>
      <c r="K18" s="437"/>
    </row>
    <row r="19" spans="1:11">
      <c r="A19" s="601"/>
      <c r="B19" s="472"/>
      <c r="C19" s="135">
        <v>0</v>
      </c>
      <c r="D19" s="136">
        <v>0</v>
      </c>
      <c r="E19" s="136">
        <v>0</v>
      </c>
      <c r="F19" s="538">
        <v>0</v>
      </c>
      <c r="G19" s="534">
        <f t="shared" si="0"/>
        <v>0</v>
      </c>
      <c r="H19" s="537">
        <v>0</v>
      </c>
      <c r="J19" s="437"/>
      <c r="K19" s="437"/>
    </row>
    <row r="20" spans="1:11">
      <c r="A20" s="601"/>
      <c r="B20" s="472"/>
      <c r="C20" s="135">
        <v>0</v>
      </c>
      <c r="D20" s="136">
        <v>0</v>
      </c>
      <c r="E20" s="136">
        <v>0</v>
      </c>
      <c r="F20" s="538">
        <v>0</v>
      </c>
      <c r="G20" s="534">
        <f t="shared" si="0"/>
        <v>0</v>
      </c>
      <c r="H20" s="537">
        <v>0</v>
      </c>
      <c r="J20" s="437"/>
      <c r="K20" s="437"/>
    </row>
    <row r="21" spans="1:11">
      <c r="A21" s="601"/>
      <c r="B21" s="472"/>
      <c r="C21" s="135">
        <v>0</v>
      </c>
      <c r="D21" s="136">
        <v>0</v>
      </c>
      <c r="E21" s="136">
        <v>0</v>
      </c>
      <c r="F21" s="538">
        <v>0</v>
      </c>
      <c r="G21" s="534">
        <f t="shared" si="0"/>
        <v>0</v>
      </c>
      <c r="H21" s="537">
        <v>0</v>
      </c>
      <c r="J21" s="437"/>
      <c r="K21" s="437"/>
    </row>
    <row r="22" spans="1:11">
      <c r="A22" s="601"/>
      <c r="B22" s="472"/>
      <c r="C22" s="135">
        <v>0</v>
      </c>
      <c r="D22" s="136">
        <v>0</v>
      </c>
      <c r="E22" s="136">
        <v>0</v>
      </c>
      <c r="F22" s="538">
        <v>0</v>
      </c>
      <c r="G22" s="534">
        <f t="shared" si="0"/>
        <v>0</v>
      </c>
      <c r="H22" s="537">
        <v>0</v>
      </c>
      <c r="J22" s="437"/>
      <c r="K22" s="437"/>
    </row>
    <row r="23" spans="1:11">
      <c r="A23" s="601"/>
      <c r="B23" s="472"/>
      <c r="C23" s="135">
        <v>0</v>
      </c>
      <c r="D23" s="136">
        <v>0</v>
      </c>
      <c r="E23" s="136">
        <v>0</v>
      </c>
      <c r="F23" s="538">
        <v>0</v>
      </c>
      <c r="G23" s="534">
        <f t="shared" si="0"/>
        <v>0</v>
      </c>
      <c r="H23" s="537">
        <v>0</v>
      </c>
      <c r="J23" s="437"/>
      <c r="K23" s="437"/>
    </row>
    <row r="24" spans="1:11" ht="15.75" thickBot="1">
      <c r="A24" s="601"/>
      <c r="B24" s="472"/>
      <c r="C24" s="135">
        <v>0</v>
      </c>
      <c r="D24" s="136">
        <v>0</v>
      </c>
      <c r="E24" s="136">
        <v>0</v>
      </c>
      <c r="F24" s="538">
        <v>0</v>
      </c>
      <c r="G24" s="534">
        <f t="shared" si="0"/>
        <v>0</v>
      </c>
      <c r="H24" s="537">
        <v>0</v>
      </c>
      <c r="J24" s="437"/>
      <c r="K24" s="437"/>
    </row>
    <row r="25" spans="1:11" ht="15.75" hidden="1" thickBot="1">
      <c r="A25" s="601"/>
      <c r="B25" s="472"/>
      <c r="C25" s="135">
        <v>0</v>
      </c>
      <c r="D25" s="136">
        <v>0</v>
      </c>
      <c r="E25" s="136">
        <v>0</v>
      </c>
      <c r="F25" s="538">
        <v>0</v>
      </c>
      <c r="G25" s="534">
        <f t="shared" si="0"/>
        <v>0</v>
      </c>
      <c r="H25" s="537">
        <v>0</v>
      </c>
      <c r="J25" s="437"/>
      <c r="K25" s="437"/>
    </row>
    <row r="26" spans="1:11" ht="15.75" hidden="1" thickBot="1">
      <c r="A26" s="601"/>
      <c r="B26" s="472"/>
      <c r="C26" s="135">
        <v>0</v>
      </c>
      <c r="D26" s="136">
        <v>0</v>
      </c>
      <c r="E26" s="136">
        <v>0</v>
      </c>
      <c r="F26" s="538">
        <v>0</v>
      </c>
      <c r="G26" s="534">
        <f t="shared" si="0"/>
        <v>0</v>
      </c>
      <c r="H26" s="537">
        <v>0</v>
      </c>
      <c r="J26" s="437"/>
      <c r="K26" s="437"/>
    </row>
    <row r="27" spans="1:11" ht="15.75" hidden="1" thickBot="1">
      <c r="A27" s="601"/>
      <c r="B27" s="472"/>
      <c r="C27" s="135">
        <v>0</v>
      </c>
      <c r="D27" s="136">
        <v>0</v>
      </c>
      <c r="E27" s="136">
        <v>0</v>
      </c>
      <c r="F27" s="538">
        <v>0</v>
      </c>
      <c r="G27" s="534">
        <f t="shared" si="0"/>
        <v>0</v>
      </c>
      <c r="H27" s="537">
        <v>0</v>
      </c>
      <c r="J27" s="437"/>
      <c r="K27" s="437"/>
    </row>
    <row r="28" spans="1:11" ht="15.75" hidden="1" thickBot="1">
      <c r="A28" s="601"/>
      <c r="B28" s="472"/>
      <c r="C28" s="135">
        <v>0</v>
      </c>
      <c r="D28" s="136">
        <v>0</v>
      </c>
      <c r="E28" s="136">
        <v>0</v>
      </c>
      <c r="F28" s="538">
        <v>0</v>
      </c>
      <c r="G28" s="534">
        <f t="shared" si="0"/>
        <v>0</v>
      </c>
      <c r="H28" s="537">
        <v>0</v>
      </c>
      <c r="J28" s="437"/>
      <c r="K28" s="437"/>
    </row>
    <row r="29" spans="1:11" ht="15.75" hidden="1" thickBot="1">
      <c r="A29" s="601"/>
      <c r="B29" s="472"/>
      <c r="C29" s="135">
        <v>0</v>
      </c>
      <c r="D29" s="136">
        <v>0</v>
      </c>
      <c r="E29" s="136">
        <v>0</v>
      </c>
      <c r="F29" s="538">
        <v>0</v>
      </c>
      <c r="G29" s="534">
        <f t="shared" si="0"/>
        <v>0</v>
      </c>
      <c r="H29" s="537">
        <v>0</v>
      </c>
      <c r="J29" s="437"/>
      <c r="K29" s="437"/>
    </row>
    <row r="30" spans="1:11" ht="15.75" hidden="1" thickBot="1">
      <c r="A30" s="601"/>
      <c r="B30" s="472"/>
      <c r="C30" s="135">
        <v>0</v>
      </c>
      <c r="D30" s="136">
        <v>0</v>
      </c>
      <c r="E30" s="136">
        <v>0</v>
      </c>
      <c r="F30" s="538">
        <v>0</v>
      </c>
      <c r="G30" s="534">
        <f t="shared" si="0"/>
        <v>0</v>
      </c>
      <c r="H30" s="537">
        <v>0</v>
      </c>
      <c r="J30" s="437"/>
      <c r="K30" s="437"/>
    </row>
    <row r="31" spans="1:11" ht="15.75" hidden="1" thickBot="1">
      <c r="A31" s="601"/>
      <c r="B31" s="472"/>
      <c r="C31" s="135">
        <v>0</v>
      </c>
      <c r="D31" s="136">
        <v>0</v>
      </c>
      <c r="E31" s="136">
        <v>0</v>
      </c>
      <c r="F31" s="538">
        <v>0</v>
      </c>
      <c r="G31" s="534">
        <f t="shared" si="0"/>
        <v>0</v>
      </c>
      <c r="H31" s="537">
        <v>0</v>
      </c>
      <c r="J31" s="437"/>
      <c r="K31" s="437"/>
    </row>
    <row r="32" spans="1:11" ht="15.75" hidden="1" thickBot="1">
      <c r="A32" s="601"/>
      <c r="B32" s="472"/>
      <c r="C32" s="135">
        <v>0</v>
      </c>
      <c r="D32" s="136">
        <v>0</v>
      </c>
      <c r="E32" s="136">
        <v>0</v>
      </c>
      <c r="F32" s="538">
        <v>0</v>
      </c>
      <c r="G32" s="534">
        <f t="shared" si="0"/>
        <v>0</v>
      </c>
      <c r="H32" s="537">
        <v>0</v>
      </c>
      <c r="J32" s="437"/>
      <c r="K32" s="437"/>
    </row>
    <row r="33" spans="1:11" ht="15.75" hidden="1" thickBot="1">
      <c r="A33" s="601"/>
      <c r="B33" s="472"/>
      <c r="C33" s="135">
        <v>0</v>
      </c>
      <c r="D33" s="136">
        <v>0</v>
      </c>
      <c r="E33" s="136">
        <v>0</v>
      </c>
      <c r="F33" s="538">
        <v>0</v>
      </c>
      <c r="G33" s="534">
        <f t="shared" si="0"/>
        <v>0</v>
      </c>
      <c r="H33" s="537">
        <v>0</v>
      </c>
      <c r="J33" s="437"/>
      <c r="K33" s="437"/>
    </row>
    <row r="34" spans="1:11" ht="15.75" hidden="1" thickBot="1">
      <c r="A34" s="601"/>
      <c r="B34" s="472"/>
      <c r="C34" s="135">
        <v>0</v>
      </c>
      <c r="D34" s="136">
        <v>0</v>
      </c>
      <c r="E34" s="136">
        <v>0</v>
      </c>
      <c r="F34" s="538">
        <v>0</v>
      </c>
      <c r="G34" s="534">
        <f t="shared" si="0"/>
        <v>0</v>
      </c>
      <c r="H34" s="537">
        <v>0</v>
      </c>
      <c r="J34" s="437"/>
      <c r="K34" s="437"/>
    </row>
    <row r="35" spans="1:11" ht="15.75" hidden="1" thickBot="1">
      <c r="A35" s="601"/>
      <c r="B35" s="472"/>
      <c r="C35" s="135">
        <v>0</v>
      </c>
      <c r="D35" s="136">
        <v>0</v>
      </c>
      <c r="E35" s="136">
        <v>0</v>
      </c>
      <c r="F35" s="538">
        <v>0</v>
      </c>
      <c r="G35" s="534">
        <f t="shared" si="0"/>
        <v>0</v>
      </c>
      <c r="H35" s="537">
        <v>0</v>
      </c>
      <c r="J35" s="437"/>
      <c r="K35" s="437"/>
    </row>
    <row r="36" spans="1:11" ht="15.75" hidden="1" thickBot="1">
      <c r="A36" s="601"/>
      <c r="B36" s="472"/>
      <c r="C36" s="135">
        <v>0</v>
      </c>
      <c r="D36" s="136">
        <v>0</v>
      </c>
      <c r="E36" s="136">
        <v>0</v>
      </c>
      <c r="F36" s="538">
        <v>0</v>
      </c>
      <c r="G36" s="534">
        <f t="shared" si="0"/>
        <v>0</v>
      </c>
      <c r="H36" s="537">
        <v>0</v>
      </c>
      <c r="J36" s="437"/>
      <c r="K36" s="437"/>
    </row>
    <row r="37" spans="1:11" ht="15.75" hidden="1" thickBot="1">
      <c r="A37" s="601"/>
      <c r="B37" s="472"/>
      <c r="C37" s="135">
        <v>0</v>
      </c>
      <c r="D37" s="136">
        <v>0</v>
      </c>
      <c r="E37" s="136">
        <v>0</v>
      </c>
      <c r="F37" s="538">
        <v>0</v>
      </c>
      <c r="G37" s="534">
        <f t="shared" si="0"/>
        <v>0</v>
      </c>
      <c r="H37" s="537">
        <v>0</v>
      </c>
      <c r="J37" s="437"/>
      <c r="K37" s="437"/>
    </row>
    <row r="38" spans="1:11" ht="15.75" hidden="1" thickBot="1">
      <c r="A38" s="601"/>
      <c r="B38" s="472"/>
      <c r="C38" s="135">
        <v>0</v>
      </c>
      <c r="D38" s="136">
        <v>0</v>
      </c>
      <c r="E38" s="136">
        <v>0</v>
      </c>
      <c r="F38" s="538">
        <v>0</v>
      </c>
      <c r="G38" s="534">
        <f t="shared" si="0"/>
        <v>0</v>
      </c>
      <c r="H38" s="537">
        <v>0</v>
      </c>
      <c r="J38" s="437"/>
      <c r="K38" s="437"/>
    </row>
    <row r="39" spans="1:11" ht="15.75" hidden="1" thickBot="1">
      <c r="A39" s="601"/>
      <c r="B39" s="472"/>
      <c r="C39" s="135">
        <v>0</v>
      </c>
      <c r="D39" s="136">
        <v>0</v>
      </c>
      <c r="E39" s="136">
        <v>0</v>
      </c>
      <c r="F39" s="538">
        <v>0</v>
      </c>
      <c r="G39" s="534">
        <f t="shared" si="0"/>
        <v>0</v>
      </c>
      <c r="H39" s="537">
        <v>0</v>
      </c>
      <c r="J39" s="437"/>
      <c r="K39" s="437"/>
    </row>
    <row r="40" spans="1:11" ht="15.75" hidden="1" thickBot="1">
      <c r="A40" s="601"/>
      <c r="B40" s="472"/>
      <c r="C40" s="135">
        <v>0</v>
      </c>
      <c r="D40" s="136">
        <v>0</v>
      </c>
      <c r="E40" s="136">
        <v>0</v>
      </c>
      <c r="F40" s="538">
        <v>0</v>
      </c>
      <c r="G40" s="534">
        <f t="shared" si="0"/>
        <v>0</v>
      </c>
      <c r="H40" s="537">
        <v>0</v>
      </c>
      <c r="J40" s="437"/>
      <c r="K40" s="437"/>
    </row>
    <row r="41" spans="1:11" ht="15.75" hidden="1" thickBot="1">
      <c r="A41" s="601"/>
      <c r="B41" s="472"/>
      <c r="C41" s="135">
        <v>0</v>
      </c>
      <c r="D41" s="136">
        <v>0</v>
      </c>
      <c r="E41" s="136">
        <v>0</v>
      </c>
      <c r="F41" s="538">
        <v>0</v>
      </c>
      <c r="G41" s="534">
        <f t="shared" si="0"/>
        <v>0</v>
      </c>
      <c r="H41" s="537">
        <v>0</v>
      </c>
      <c r="J41" s="437"/>
      <c r="K41" s="437"/>
    </row>
    <row r="42" spans="1:11" ht="15.75" hidden="1" thickBot="1">
      <c r="A42" s="601"/>
      <c r="B42" s="472"/>
      <c r="C42" s="135">
        <v>0</v>
      </c>
      <c r="D42" s="136">
        <v>0</v>
      </c>
      <c r="E42" s="136">
        <v>0</v>
      </c>
      <c r="F42" s="538">
        <v>0</v>
      </c>
      <c r="G42" s="534">
        <f t="shared" ref="G42:G73" si="1">+C42+D42+E42+F42</f>
        <v>0</v>
      </c>
      <c r="H42" s="537">
        <v>0</v>
      </c>
      <c r="J42" s="437"/>
      <c r="K42" s="437"/>
    </row>
    <row r="43" spans="1:11" ht="15.75" hidden="1" thickBot="1">
      <c r="A43" s="601"/>
      <c r="B43" s="472"/>
      <c r="C43" s="135">
        <v>0</v>
      </c>
      <c r="D43" s="136">
        <v>0</v>
      </c>
      <c r="E43" s="136">
        <v>0</v>
      </c>
      <c r="F43" s="538">
        <v>0</v>
      </c>
      <c r="G43" s="534">
        <f t="shared" si="1"/>
        <v>0</v>
      </c>
      <c r="H43" s="537">
        <v>0</v>
      </c>
      <c r="J43" s="437"/>
      <c r="K43" s="437"/>
    </row>
    <row r="44" spans="1:11" ht="15.75" hidden="1" thickBot="1">
      <c r="A44" s="601"/>
      <c r="B44" s="472"/>
      <c r="C44" s="135">
        <v>0</v>
      </c>
      <c r="D44" s="136">
        <v>0</v>
      </c>
      <c r="E44" s="136">
        <v>0</v>
      </c>
      <c r="F44" s="538">
        <v>0</v>
      </c>
      <c r="G44" s="534">
        <f t="shared" si="1"/>
        <v>0</v>
      </c>
      <c r="H44" s="537">
        <v>0</v>
      </c>
      <c r="J44" s="437"/>
      <c r="K44" s="437"/>
    </row>
    <row r="45" spans="1:11" ht="15.75" hidden="1" thickBot="1">
      <c r="A45" s="601"/>
      <c r="B45" s="472"/>
      <c r="C45" s="135">
        <v>0</v>
      </c>
      <c r="D45" s="136">
        <v>0</v>
      </c>
      <c r="E45" s="136">
        <v>0</v>
      </c>
      <c r="F45" s="538">
        <v>0</v>
      </c>
      <c r="G45" s="534">
        <f t="shared" si="1"/>
        <v>0</v>
      </c>
      <c r="H45" s="537">
        <v>0</v>
      </c>
      <c r="J45" s="437"/>
      <c r="K45" s="437"/>
    </row>
    <row r="46" spans="1:11" ht="15.75" hidden="1" thickBot="1">
      <c r="A46" s="601"/>
      <c r="B46" s="472"/>
      <c r="C46" s="135">
        <v>0</v>
      </c>
      <c r="D46" s="136">
        <v>0</v>
      </c>
      <c r="E46" s="136">
        <v>0</v>
      </c>
      <c r="F46" s="538">
        <v>0</v>
      </c>
      <c r="G46" s="534">
        <f t="shared" si="1"/>
        <v>0</v>
      </c>
      <c r="H46" s="537">
        <v>0</v>
      </c>
      <c r="J46" s="437"/>
      <c r="K46" s="437"/>
    </row>
    <row r="47" spans="1:11" ht="15.75" hidden="1" thickBot="1">
      <c r="A47" s="601"/>
      <c r="B47" s="472"/>
      <c r="C47" s="135">
        <v>0</v>
      </c>
      <c r="D47" s="136">
        <v>0</v>
      </c>
      <c r="E47" s="136">
        <v>0</v>
      </c>
      <c r="F47" s="538">
        <v>0</v>
      </c>
      <c r="G47" s="534">
        <f t="shared" si="1"/>
        <v>0</v>
      </c>
      <c r="H47" s="537">
        <v>0</v>
      </c>
      <c r="J47" s="437"/>
      <c r="K47" s="437"/>
    </row>
    <row r="48" spans="1:11" ht="15.75" hidden="1" thickBot="1">
      <c r="A48" s="601"/>
      <c r="B48" s="472"/>
      <c r="C48" s="135">
        <v>0</v>
      </c>
      <c r="D48" s="136">
        <v>0</v>
      </c>
      <c r="E48" s="136">
        <v>0</v>
      </c>
      <c r="F48" s="538">
        <v>0</v>
      </c>
      <c r="G48" s="534">
        <f t="shared" si="1"/>
        <v>0</v>
      </c>
      <c r="H48" s="537">
        <v>0</v>
      </c>
      <c r="J48" s="437"/>
      <c r="K48" s="437"/>
    </row>
    <row r="49" spans="1:11" ht="15.75" hidden="1" thickBot="1">
      <c r="A49" s="601"/>
      <c r="B49" s="472"/>
      <c r="C49" s="135">
        <v>0</v>
      </c>
      <c r="D49" s="136">
        <v>0</v>
      </c>
      <c r="E49" s="136">
        <v>0</v>
      </c>
      <c r="F49" s="538">
        <v>0</v>
      </c>
      <c r="G49" s="534">
        <f t="shared" si="1"/>
        <v>0</v>
      </c>
      <c r="H49" s="537">
        <v>0</v>
      </c>
      <c r="J49" s="437"/>
      <c r="K49" s="437"/>
    </row>
    <row r="50" spans="1:11" ht="15.75" hidden="1" thickBot="1">
      <c r="A50" s="601"/>
      <c r="B50" s="472"/>
      <c r="C50" s="135">
        <v>0</v>
      </c>
      <c r="D50" s="136">
        <v>0</v>
      </c>
      <c r="E50" s="136">
        <v>0</v>
      </c>
      <c r="F50" s="538">
        <v>0</v>
      </c>
      <c r="G50" s="534">
        <f t="shared" si="1"/>
        <v>0</v>
      </c>
      <c r="H50" s="537">
        <v>0</v>
      </c>
      <c r="J50" s="437"/>
      <c r="K50" s="437"/>
    </row>
    <row r="51" spans="1:11" ht="15.75" hidden="1" thickBot="1">
      <c r="A51" s="601"/>
      <c r="B51" s="472"/>
      <c r="C51" s="135">
        <v>0</v>
      </c>
      <c r="D51" s="136">
        <v>0</v>
      </c>
      <c r="E51" s="136">
        <v>0</v>
      </c>
      <c r="F51" s="538">
        <v>0</v>
      </c>
      <c r="G51" s="534">
        <f t="shared" si="1"/>
        <v>0</v>
      </c>
      <c r="H51" s="537">
        <v>0</v>
      </c>
      <c r="J51" s="437"/>
      <c r="K51" s="437"/>
    </row>
    <row r="52" spans="1:11" ht="15.75" hidden="1" thickBot="1">
      <c r="A52" s="601"/>
      <c r="B52" s="472"/>
      <c r="C52" s="135">
        <v>0</v>
      </c>
      <c r="D52" s="136">
        <v>0</v>
      </c>
      <c r="E52" s="136">
        <v>0</v>
      </c>
      <c r="F52" s="538">
        <v>0</v>
      </c>
      <c r="G52" s="534">
        <f t="shared" si="1"/>
        <v>0</v>
      </c>
      <c r="H52" s="537">
        <v>0</v>
      </c>
      <c r="J52" s="437"/>
      <c r="K52" s="437"/>
    </row>
    <row r="53" spans="1:11" ht="15.75" hidden="1" thickBot="1">
      <c r="A53" s="601"/>
      <c r="B53" s="472"/>
      <c r="C53" s="135">
        <v>0</v>
      </c>
      <c r="D53" s="136">
        <v>0</v>
      </c>
      <c r="E53" s="136">
        <v>0</v>
      </c>
      <c r="F53" s="538">
        <v>0</v>
      </c>
      <c r="G53" s="534">
        <f t="shared" si="1"/>
        <v>0</v>
      </c>
      <c r="H53" s="537">
        <v>0</v>
      </c>
      <c r="J53" s="437"/>
      <c r="K53" s="437"/>
    </row>
    <row r="54" spans="1:11" ht="15.75" hidden="1" thickBot="1">
      <c r="A54" s="601"/>
      <c r="B54" s="472"/>
      <c r="C54" s="135">
        <v>0</v>
      </c>
      <c r="D54" s="136">
        <v>0</v>
      </c>
      <c r="E54" s="136">
        <v>0</v>
      </c>
      <c r="F54" s="538">
        <v>0</v>
      </c>
      <c r="G54" s="534">
        <f t="shared" si="1"/>
        <v>0</v>
      </c>
      <c r="H54" s="537">
        <v>0</v>
      </c>
      <c r="J54" s="437"/>
      <c r="K54" s="437"/>
    </row>
    <row r="55" spans="1:11" ht="15.75" hidden="1" thickBot="1">
      <c r="A55" s="601"/>
      <c r="B55" s="472"/>
      <c r="C55" s="135">
        <v>0</v>
      </c>
      <c r="D55" s="136">
        <v>0</v>
      </c>
      <c r="E55" s="136">
        <v>0</v>
      </c>
      <c r="F55" s="538">
        <v>0</v>
      </c>
      <c r="G55" s="534">
        <f t="shared" si="1"/>
        <v>0</v>
      </c>
      <c r="H55" s="537">
        <v>0</v>
      </c>
      <c r="J55" s="437"/>
      <c r="K55" s="437"/>
    </row>
    <row r="56" spans="1:11" ht="15.75" hidden="1" thickBot="1">
      <c r="A56" s="601"/>
      <c r="B56" s="472"/>
      <c r="C56" s="135">
        <v>0</v>
      </c>
      <c r="D56" s="136">
        <v>0</v>
      </c>
      <c r="E56" s="136">
        <v>0</v>
      </c>
      <c r="F56" s="538">
        <v>0</v>
      </c>
      <c r="G56" s="534">
        <f t="shared" si="1"/>
        <v>0</v>
      </c>
      <c r="H56" s="537">
        <v>0</v>
      </c>
      <c r="J56" s="437"/>
      <c r="K56" s="437"/>
    </row>
    <row r="57" spans="1:11" ht="15.75" hidden="1" thickBot="1">
      <c r="A57" s="601"/>
      <c r="B57" s="472"/>
      <c r="C57" s="135">
        <v>0</v>
      </c>
      <c r="D57" s="136">
        <v>0</v>
      </c>
      <c r="E57" s="136">
        <v>0</v>
      </c>
      <c r="F57" s="538">
        <v>0</v>
      </c>
      <c r="G57" s="534">
        <f t="shared" si="1"/>
        <v>0</v>
      </c>
      <c r="H57" s="537">
        <v>0</v>
      </c>
      <c r="J57" s="437"/>
      <c r="K57" s="437"/>
    </row>
    <row r="58" spans="1:11" ht="15.75" hidden="1" thickBot="1">
      <c r="A58" s="601"/>
      <c r="B58" s="472"/>
      <c r="C58" s="135">
        <v>0</v>
      </c>
      <c r="D58" s="136">
        <v>0</v>
      </c>
      <c r="E58" s="136">
        <v>0</v>
      </c>
      <c r="F58" s="538">
        <v>0</v>
      </c>
      <c r="G58" s="534">
        <f t="shared" si="1"/>
        <v>0</v>
      </c>
      <c r="H58" s="537">
        <v>0</v>
      </c>
      <c r="J58" s="437"/>
      <c r="K58" s="437"/>
    </row>
    <row r="59" spans="1:11" ht="15.75" hidden="1" thickBot="1">
      <c r="A59" s="601"/>
      <c r="B59" s="472"/>
      <c r="C59" s="135">
        <v>0</v>
      </c>
      <c r="D59" s="136">
        <v>0</v>
      </c>
      <c r="E59" s="136">
        <v>0</v>
      </c>
      <c r="F59" s="538">
        <v>0</v>
      </c>
      <c r="G59" s="534">
        <f t="shared" si="1"/>
        <v>0</v>
      </c>
      <c r="H59" s="537">
        <v>0</v>
      </c>
      <c r="J59" s="437"/>
      <c r="K59" s="437"/>
    </row>
    <row r="60" spans="1:11" ht="15.75" hidden="1" thickBot="1">
      <c r="A60" s="601"/>
      <c r="B60" s="472"/>
      <c r="C60" s="135">
        <v>0</v>
      </c>
      <c r="D60" s="136">
        <v>0</v>
      </c>
      <c r="E60" s="136">
        <v>0</v>
      </c>
      <c r="F60" s="538">
        <v>0</v>
      </c>
      <c r="G60" s="534">
        <f t="shared" si="1"/>
        <v>0</v>
      </c>
      <c r="H60" s="537">
        <v>0</v>
      </c>
      <c r="J60" s="437"/>
      <c r="K60" s="437"/>
    </row>
    <row r="61" spans="1:11" ht="15.75" hidden="1" thickBot="1">
      <c r="A61" s="601"/>
      <c r="B61" s="472"/>
      <c r="C61" s="135">
        <v>0</v>
      </c>
      <c r="D61" s="136">
        <v>0</v>
      </c>
      <c r="E61" s="136">
        <v>0</v>
      </c>
      <c r="F61" s="538">
        <v>0</v>
      </c>
      <c r="G61" s="534">
        <f t="shared" si="1"/>
        <v>0</v>
      </c>
      <c r="H61" s="537">
        <v>0</v>
      </c>
      <c r="J61" s="437"/>
      <c r="K61" s="437"/>
    </row>
    <row r="62" spans="1:11" ht="15.75" hidden="1" thickBot="1">
      <c r="A62" s="601"/>
      <c r="B62" s="472"/>
      <c r="C62" s="135">
        <v>0</v>
      </c>
      <c r="D62" s="136">
        <v>0</v>
      </c>
      <c r="E62" s="136">
        <v>0</v>
      </c>
      <c r="F62" s="538">
        <v>0</v>
      </c>
      <c r="G62" s="534">
        <f t="shared" si="1"/>
        <v>0</v>
      </c>
      <c r="H62" s="537">
        <v>0</v>
      </c>
      <c r="J62" s="437"/>
      <c r="K62" s="437"/>
    </row>
    <row r="63" spans="1:11" ht="15.75" hidden="1" thickBot="1">
      <c r="A63" s="601"/>
      <c r="B63" s="472"/>
      <c r="C63" s="135">
        <v>0</v>
      </c>
      <c r="D63" s="136">
        <v>0</v>
      </c>
      <c r="E63" s="136">
        <v>0</v>
      </c>
      <c r="F63" s="538">
        <v>0</v>
      </c>
      <c r="G63" s="534">
        <f t="shared" si="1"/>
        <v>0</v>
      </c>
      <c r="H63" s="537">
        <v>0</v>
      </c>
      <c r="J63" s="437"/>
      <c r="K63" s="437"/>
    </row>
    <row r="64" spans="1:11" ht="15.75" hidden="1" thickBot="1">
      <c r="A64" s="601"/>
      <c r="B64" s="472"/>
      <c r="C64" s="135">
        <v>0</v>
      </c>
      <c r="D64" s="136">
        <v>0</v>
      </c>
      <c r="E64" s="136">
        <v>0</v>
      </c>
      <c r="F64" s="538">
        <v>0</v>
      </c>
      <c r="G64" s="534">
        <f t="shared" si="1"/>
        <v>0</v>
      </c>
      <c r="H64" s="537">
        <v>0</v>
      </c>
      <c r="J64" s="437"/>
      <c r="K64" s="437"/>
    </row>
    <row r="65" spans="1:11" ht="15.75" hidden="1" thickBot="1">
      <c r="A65" s="601"/>
      <c r="B65" s="472"/>
      <c r="C65" s="135">
        <v>0</v>
      </c>
      <c r="D65" s="136">
        <v>0</v>
      </c>
      <c r="E65" s="136">
        <v>0</v>
      </c>
      <c r="F65" s="538">
        <v>0</v>
      </c>
      <c r="G65" s="534">
        <f t="shared" si="1"/>
        <v>0</v>
      </c>
      <c r="H65" s="537">
        <v>0</v>
      </c>
      <c r="J65" s="437"/>
      <c r="K65" s="437"/>
    </row>
    <row r="66" spans="1:11" ht="15.75" hidden="1" thickBot="1">
      <c r="A66" s="601"/>
      <c r="B66" s="472"/>
      <c r="C66" s="135">
        <v>0</v>
      </c>
      <c r="D66" s="136">
        <v>0</v>
      </c>
      <c r="E66" s="136">
        <v>0</v>
      </c>
      <c r="F66" s="538">
        <v>0</v>
      </c>
      <c r="G66" s="534">
        <f t="shared" si="1"/>
        <v>0</v>
      </c>
      <c r="H66" s="537">
        <v>0</v>
      </c>
      <c r="J66" s="437"/>
      <c r="K66" s="437"/>
    </row>
    <row r="67" spans="1:11" ht="15.75" hidden="1" thickBot="1">
      <c r="A67" s="601"/>
      <c r="B67" s="472"/>
      <c r="C67" s="135">
        <v>0</v>
      </c>
      <c r="D67" s="136">
        <v>0</v>
      </c>
      <c r="E67" s="136">
        <v>0</v>
      </c>
      <c r="F67" s="538">
        <v>0</v>
      </c>
      <c r="G67" s="534">
        <f t="shared" si="1"/>
        <v>0</v>
      </c>
      <c r="H67" s="537">
        <v>0</v>
      </c>
      <c r="J67" s="437"/>
      <c r="K67" s="437"/>
    </row>
    <row r="68" spans="1:11" ht="15.75" hidden="1" thickBot="1">
      <c r="A68" s="601"/>
      <c r="B68" s="472"/>
      <c r="C68" s="135">
        <v>0</v>
      </c>
      <c r="D68" s="136">
        <v>0</v>
      </c>
      <c r="E68" s="136">
        <v>0</v>
      </c>
      <c r="F68" s="538">
        <v>0</v>
      </c>
      <c r="G68" s="534">
        <f t="shared" si="1"/>
        <v>0</v>
      </c>
      <c r="H68" s="537">
        <v>0</v>
      </c>
      <c r="J68" s="437"/>
      <c r="K68" s="437"/>
    </row>
    <row r="69" spans="1:11" ht="15.75" hidden="1" thickBot="1">
      <c r="A69" s="601"/>
      <c r="B69" s="472"/>
      <c r="C69" s="135">
        <v>0</v>
      </c>
      <c r="D69" s="136">
        <v>0</v>
      </c>
      <c r="E69" s="136">
        <v>0</v>
      </c>
      <c r="F69" s="538">
        <v>0</v>
      </c>
      <c r="G69" s="534">
        <f t="shared" si="1"/>
        <v>0</v>
      </c>
      <c r="H69" s="537">
        <v>0</v>
      </c>
      <c r="J69" s="437"/>
      <c r="K69" s="437"/>
    </row>
    <row r="70" spans="1:11" ht="15.75" hidden="1" thickBot="1">
      <c r="A70" s="601"/>
      <c r="B70" s="472"/>
      <c r="C70" s="135">
        <v>0</v>
      </c>
      <c r="D70" s="136">
        <v>0</v>
      </c>
      <c r="E70" s="136">
        <v>0</v>
      </c>
      <c r="F70" s="538">
        <v>0</v>
      </c>
      <c r="G70" s="534">
        <f t="shared" si="1"/>
        <v>0</v>
      </c>
      <c r="H70" s="537">
        <v>0</v>
      </c>
      <c r="J70" s="437"/>
      <c r="K70" s="437"/>
    </row>
    <row r="71" spans="1:11" ht="15.75" hidden="1" thickBot="1">
      <c r="A71" s="601"/>
      <c r="B71" s="472"/>
      <c r="C71" s="135">
        <v>0</v>
      </c>
      <c r="D71" s="136">
        <v>0</v>
      </c>
      <c r="E71" s="136">
        <v>0</v>
      </c>
      <c r="F71" s="538">
        <v>0</v>
      </c>
      <c r="G71" s="534">
        <f t="shared" si="1"/>
        <v>0</v>
      </c>
      <c r="H71" s="537">
        <v>0</v>
      </c>
      <c r="J71" s="437"/>
      <c r="K71" s="437"/>
    </row>
    <row r="72" spans="1:11" ht="15.75" hidden="1" thickBot="1">
      <c r="A72" s="601"/>
      <c r="B72" s="472"/>
      <c r="C72" s="135">
        <v>0</v>
      </c>
      <c r="D72" s="136">
        <v>0</v>
      </c>
      <c r="E72" s="136">
        <v>0</v>
      </c>
      <c r="F72" s="538">
        <v>0</v>
      </c>
      <c r="G72" s="534">
        <f t="shared" si="1"/>
        <v>0</v>
      </c>
      <c r="H72" s="537">
        <v>0</v>
      </c>
      <c r="J72" s="437"/>
      <c r="K72" s="437"/>
    </row>
    <row r="73" spans="1:11" ht="15.75" hidden="1" thickBot="1">
      <c r="A73" s="601"/>
      <c r="B73" s="472"/>
      <c r="C73" s="135">
        <v>0</v>
      </c>
      <c r="D73" s="136">
        <v>0</v>
      </c>
      <c r="E73" s="136">
        <v>0</v>
      </c>
      <c r="F73" s="538">
        <v>0</v>
      </c>
      <c r="G73" s="534">
        <f t="shared" si="1"/>
        <v>0</v>
      </c>
      <c r="H73" s="537">
        <v>0</v>
      </c>
      <c r="J73" s="437"/>
      <c r="K73" s="437"/>
    </row>
    <row r="74" spans="1:11" ht="15.75" hidden="1" thickBot="1">
      <c r="A74" s="601"/>
      <c r="B74" s="472"/>
      <c r="C74" s="135">
        <v>0</v>
      </c>
      <c r="D74" s="136">
        <v>0</v>
      </c>
      <c r="E74" s="136">
        <v>0</v>
      </c>
      <c r="F74" s="538">
        <v>0</v>
      </c>
      <c r="G74" s="534">
        <f t="shared" ref="G74:G105" si="2">+C74+D74+E74+F74</f>
        <v>0</v>
      </c>
      <c r="H74" s="537">
        <v>0</v>
      </c>
      <c r="J74" s="437"/>
      <c r="K74" s="437"/>
    </row>
    <row r="75" spans="1:11" ht="15.75" hidden="1" thickBot="1">
      <c r="A75" s="601"/>
      <c r="B75" s="472"/>
      <c r="C75" s="135">
        <v>0</v>
      </c>
      <c r="D75" s="136">
        <v>0</v>
      </c>
      <c r="E75" s="136">
        <v>0</v>
      </c>
      <c r="F75" s="538">
        <v>0</v>
      </c>
      <c r="G75" s="534">
        <f t="shared" si="2"/>
        <v>0</v>
      </c>
      <c r="H75" s="537">
        <v>0</v>
      </c>
      <c r="J75" s="437"/>
      <c r="K75" s="437"/>
    </row>
    <row r="76" spans="1:11" ht="15.75" hidden="1" thickBot="1">
      <c r="A76" s="601"/>
      <c r="B76" s="472"/>
      <c r="C76" s="135">
        <v>0</v>
      </c>
      <c r="D76" s="136">
        <v>0</v>
      </c>
      <c r="E76" s="136">
        <v>0</v>
      </c>
      <c r="F76" s="538">
        <v>0</v>
      </c>
      <c r="G76" s="534">
        <f t="shared" si="2"/>
        <v>0</v>
      </c>
      <c r="H76" s="537">
        <v>0</v>
      </c>
      <c r="J76" s="437"/>
      <c r="K76" s="437"/>
    </row>
    <row r="77" spans="1:11" ht="15.75" hidden="1" thickBot="1">
      <c r="A77" s="601"/>
      <c r="B77" s="472"/>
      <c r="C77" s="135">
        <v>0</v>
      </c>
      <c r="D77" s="136">
        <v>0</v>
      </c>
      <c r="E77" s="136">
        <v>0</v>
      </c>
      <c r="F77" s="538">
        <v>0</v>
      </c>
      <c r="G77" s="534">
        <f t="shared" si="2"/>
        <v>0</v>
      </c>
      <c r="H77" s="537">
        <v>0</v>
      </c>
      <c r="J77" s="437"/>
      <c r="K77" s="437"/>
    </row>
    <row r="78" spans="1:11" ht="15.75" hidden="1" thickBot="1">
      <c r="A78" s="601"/>
      <c r="B78" s="472"/>
      <c r="C78" s="135">
        <v>0</v>
      </c>
      <c r="D78" s="136">
        <v>0</v>
      </c>
      <c r="E78" s="136">
        <v>0</v>
      </c>
      <c r="F78" s="538">
        <v>0</v>
      </c>
      <c r="G78" s="534">
        <f t="shared" si="2"/>
        <v>0</v>
      </c>
      <c r="H78" s="537">
        <v>0</v>
      </c>
      <c r="J78" s="437"/>
      <c r="K78" s="437"/>
    </row>
    <row r="79" spans="1:11" ht="15.75" hidden="1" thickBot="1">
      <c r="A79" s="601"/>
      <c r="B79" s="472"/>
      <c r="C79" s="135">
        <v>0</v>
      </c>
      <c r="D79" s="136">
        <v>0</v>
      </c>
      <c r="E79" s="136">
        <v>0</v>
      </c>
      <c r="F79" s="538">
        <v>0</v>
      </c>
      <c r="G79" s="534">
        <f t="shared" si="2"/>
        <v>0</v>
      </c>
      <c r="H79" s="537">
        <v>0</v>
      </c>
      <c r="J79" s="437"/>
      <c r="K79" s="437"/>
    </row>
    <row r="80" spans="1:11" ht="15.75" hidden="1" thickBot="1">
      <c r="A80" s="601"/>
      <c r="B80" s="472"/>
      <c r="C80" s="135">
        <v>0</v>
      </c>
      <c r="D80" s="136">
        <v>0</v>
      </c>
      <c r="E80" s="136">
        <v>0</v>
      </c>
      <c r="F80" s="538">
        <v>0</v>
      </c>
      <c r="G80" s="534">
        <f t="shared" si="2"/>
        <v>0</v>
      </c>
      <c r="H80" s="537">
        <v>0</v>
      </c>
      <c r="J80" s="437"/>
      <c r="K80" s="437"/>
    </row>
    <row r="81" spans="1:11" ht="15.75" hidden="1" thickBot="1">
      <c r="A81" s="601"/>
      <c r="B81" s="472"/>
      <c r="C81" s="135">
        <v>0</v>
      </c>
      <c r="D81" s="136">
        <v>0</v>
      </c>
      <c r="E81" s="136">
        <v>0</v>
      </c>
      <c r="F81" s="538">
        <v>0</v>
      </c>
      <c r="G81" s="534">
        <f t="shared" si="2"/>
        <v>0</v>
      </c>
      <c r="H81" s="537">
        <v>0</v>
      </c>
      <c r="J81" s="437"/>
      <c r="K81" s="437"/>
    </row>
    <row r="82" spans="1:11" ht="15.75" hidden="1" thickBot="1">
      <c r="A82" s="601"/>
      <c r="B82" s="472"/>
      <c r="C82" s="135">
        <v>0</v>
      </c>
      <c r="D82" s="136">
        <v>0</v>
      </c>
      <c r="E82" s="136">
        <v>0</v>
      </c>
      <c r="F82" s="538">
        <v>0</v>
      </c>
      <c r="G82" s="534">
        <f t="shared" si="2"/>
        <v>0</v>
      </c>
      <c r="H82" s="537">
        <v>0</v>
      </c>
      <c r="J82" s="437"/>
      <c r="K82" s="437"/>
    </row>
    <row r="83" spans="1:11" ht="15.75" hidden="1" thickBot="1">
      <c r="A83" s="601"/>
      <c r="B83" s="472"/>
      <c r="C83" s="135">
        <v>0</v>
      </c>
      <c r="D83" s="136">
        <v>0</v>
      </c>
      <c r="E83" s="136">
        <v>0</v>
      </c>
      <c r="F83" s="538">
        <v>0</v>
      </c>
      <c r="G83" s="534">
        <f t="shared" si="2"/>
        <v>0</v>
      </c>
      <c r="H83" s="537">
        <v>0</v>
      </c>
      <c r="J83" s="437"/>
      <c r="K83" s="437"/>
    </row>
    <row r="84" spans="1:11" ht="15.75" hidden="1" thickBot="1">
      <c r="A84" s="601"/>
      <c r="B84" s="472"/>
      <c r="C84" s="135">
        <v>0</v>
      </c>
      <c r="D84" s="136">
        <v>0</v>
      </c>
      <c r="E84" s="136">
        <v>0</v>
      </c>
      <c r="F84" s="538">
        <v>0</v>
      </c>
      <c r="G84" s="534">
        <f t="shared" si="2"/>
        <v>0</v>
      </c>
      <c r="H84" s="537">
        <v>0</v>
      </c>
      <c r="J84" s="437"/>
      <c r="K84" s="437"/>
    </row>
    <row r="85" spans="1:11" ht="15.75" hidden="1" thickBot="1">
      <c r="A85" s="601"/>
      <c r="B85" s="472"/>
      <c r="C85" s="135">
        <v>0</v>
      </c>
      <c r="D85" s="136">
        <v>0</v>
      </c>
      <c r="E85" s="136">
        <v>0</v>
      </c>
      <c r="F85" s="538">
        <v>0</v>
      </c>
      <c r="G85" s="534">
        <f t="shared" si="2"/>
        <v>0</v>
      </c>
      <c r="H85" s="537">
        <v>0</v>
      </c>
      <c r="J85" s="437"/>
      <c r="K85" s="437"/>
    </row>
    <row r="86" spans="1:11" ht="15.75" hidden="1" thickBot="1">
      <c r="A86" s="601"/>
      <c r="B86" s="472"/>
      <c r="C86" s="135">
        <v>0</v>
      </c>
      <c r="D86" s="136">
        <v>0</v>
      </c>
      <c r="E86" s="136">
        <v>0</v>
      </c>
      <c r="F86" s="538">
        <v>0</v>
      </c>
      <c r="G86" s="534">
        <f t="shared" si="2"/>
        <v>0</v>
      </c>
      <c r="H86" s="537">
        <v>0</v>
      </c>
      <c r="J86" s="437"/>
      <c r="K86" s="437"/>
    </row>
    <row r="87" spans="1:11" ht="15.75" hidden="1" thickBot="1">
      <c r="A87" s="601"/>
      <c r="B87" s="472"/>
      <c r="C87" s="135">
        <v>0</v>
      </c>
      <c r="D87" s="136">
        <v>0</v>
      </c>
      <c r="E87" s="136">
        <v>0</v>
      </c>
      <c r="F87" s="538">
        <v>0</v>
      </c>
      <c r="G87" s="534">
        <f t="shared" si="2"/>
        <v>0</v>
      </c>
      <c r="H87" s="537">
        <v>0</v>
      </c>
      <c r="J87" s="437"/>
      <c r="K87" s="437"/>
    </row>
    <row r="88" spans="1:11" ht="15.75" hidden="1" thickBot="1">
      <c r="A88" s="601"/>
      <c r="B88" s="472"/>
      <c r="C88" s="135">
        <v>0</v>
      </c>
      <c r="D88" s="136">
        <v>0</v>
      </c>
      <c r="E88" s="136">
        <v>0</v>
      </c>
      <c r="F88" s="538">
        <v>0</v>
      </c>
      <c r="G88" s="534">
        <f t="shared" si="2"/>
        <v>0</v>
      </c>
      <c r="H88" s="537">
        <v>0</v>
      </c>
      <c r="J88" s="437"/>
      <c r="K88" s="437"/>
    </row>
    <row r="89" spans="1:11" ht="15.75" hidden="1" thickBot="1">
      <c r="A89" s="601"/>
      <c r="B89" s="472"/>
      <c r="C89" s="135">
        <v>0</v>
      </c>
      <c r="D89" s="136">
        <v>0</v>
      </c>
      <c r="E89" s="136">
        <v>0</v>
      </c>
      <c r="F89" s="538">
        <v>0</v>
      </c>
      <c r="G89" s="534">
        <f t="shared" si="2"/>
        <v>0</v>
      </c>
      <c r="H89" s="537">
        <v>0</v>
      </c>
      <c r="J89" s="437"/>
      <c r="K89" s="437"/>
    </row>
    <row r="90" spans="1:11" ht="15.75" hidden="1" thickBot="1">
      <c r="A90" s="601"/>
      <c r="B90" s="472"/>
      <c r="C90" s="135">
        <v>0</v>
      </c>
      <c r="D90" s="136">
        <v>0</v>
      </c>
      <c r="E90" s="136">
        <v>0</v>
      </c>
      <c r="F90" s="538">
        <v>0</v>
      </c>
      <c r="G90" s="534">
        <f t="shared" si="2"/>
        <v>0</v>
      </c>
      <c r="H90" s="537">
        <v>0</v>
      </c>
      <c r="J90" s="437"/>
      <c r="K90" s="437"/>
    </row>
    <row r="91" spans="1:11" ht="15.75" hidden="1" thickBot="1">
      <c r="A91" s="601"/>
      <c r="B91" s="472"/>
      <c r="C91" s="135">
        <v>0</v>
      </c>
      <c r="D91" s="136">
        <v>0</v>
      </c>
      <c r="E91" s="136">
        <v>0</v>
      </c>
      <c r="F91" s="538">
        <v>0</v>
      </c>
      <c r="G91" s="534">
        <f t="shared" si="2"/>
        <v>0</v>
      </c>
      <c r="H91" s="537">
        <v>0</v>
      </c>
      <c r="J91" s="437"/>
      <c r="K91" s="437"/>
    </row>
    <row r="92" spans="1:11" ht="15.75" hidden="1" thickBot="1">
      <c r="A92" s="601"/>
      <c r="B92" s="472"/>
      <c r="C92" s="135">
        <v>0</v>
      </c>
      <c r="D92" s="136">
        <v>0</v>
      </c>
      <c r="E92" s="136">
        <v>0</v>
      </c>
      <c r="F92" s="538">
        <v>0</v>
      </c>
      <c r="G92" s="534">
        <f t="shared" si="2"/>
        <v>0</v>
      </c>
      <c r="H92" s="537">
        <v>0</v>
      </c>
      <c r="J92" s="437"/>
      <c r="K92" s="437"/>
    </row>
    <row r="93" spans="1:11" ht="15.75" hidden="1" thickBot="1">
      <c r="A93" s="601"/>
      <c r="B93" s="472"/>
      <c r="C93" s="135">
        <v>0</v>
      </c>
      <c r="D93" s="136">
        <v>0</v>
      </c>
      <c r="E93" s="136">
        <v>0</v>
      </c>
      <c r="F93" s="538">
        <v>0</v>
      </c>
      <c r="G93" s="534">
        <f t="shared" si="2"/>
        <v>0</v>
      </c>
      <c r="H93" s="537">
        <v>0</v>
      </c>
      <c r="J93" s="437"/>
      <c r="K93" s="437"/>
    </row>
    <row r="94" spans="1:11" ht="15.75" hidden="1" thickBot="1">
      <c r="A94" s="601"/>
      <c r="B94" s="472"/>
      <c r="C94" s="135">
        <v>0</v>
      </c>
      <c r="D94" s="136">
        <v>0</v>
      </c>
      <c r="E94" s="136">
        <v>0</v>
      </c>
      <c r="F94" s="538">
        <v>0</v>
      </c>
      <c r="G94" s="534">
        <f t="shared" si="2"/>
        <v>0</v>
      </c>
      <c r="H94" s="537">
        <v>0</v>
      </c>
      <c r="J94" s="437"/>
      <c r="K94" s="437"/>
    </row>
    <row r="95" spans="1:11" ht="15.75" hidden="1" thickBot="1">
      <c r="A95" s="601"/>
      <c r="B95" s="472"/>
      <c r="C95" s="135">
        <v>0</v>
      </c>
      <c r="D95" s="136">
        <v>0</v>
      </c>
      <c r="E95" s="136">
        <v>0</v>
      </c>
      <c r="F95" s="538">
        <v>0</v>
      </c>
      <c r="G95" s="534">
        <f t="shared" si="2"/>
        <v>0</v>
      </c>
      <c r="H95" s="537">
        <v>0</v>
      </c>
      <c r="J95" s="437"/>
      <c r="K95" s="437"/>
    </row>
    <row r="96" spans="1:11" ht="15.75" hidden="1" thickBot="1">
      <c r="A96" s="601"/>
      <c r="B96" s="472"/>
      <c r="C96" s="135">
        <v>0</v>
      </c>
      <c r="D96" s="136">
        <v>0</v>
      </c>
      <c r="E96" s="136">
        <v>0</v>
      </c>
      <c r="F96" s="538">
        <v>0</v>
      </c>
      <c r="G96" s="534">
        <f t="shared" si="2"/>
        <v>0</v>
      </c>
      <c r="H96" s="537">
        <v>0</v>
      </c>
      <c r="J96" s="437"/>
      <c r="K96" s="437"/>
    </row>
    <row r="97" spans="1:11" ht="15.75" hidden="1" thickBot="1">
      <c r="A97" s="601"/>
      <c r="B97" s="472"/>
      <c r="C97" s="135">
        <v>0</v>
      </c>
      <c r="D97" s="136">
        <v>0</v>
      </c>
      <c r="E97" s="136">
        <v>0</v>
      </c>
      <c r="F97" s="538">
        <v>0</v>
      </c>
      <c r="G97" s="534">
        <f t="shared" si="2"/>
        <v>0</v>
      </c>
      <c r="H97" s="537">
        <v>0</v>
      </c>
      <c r="J97" s="437"/>
      <c r="K97" s="437"/>
    </row>
    <row r="98" spans="1:11" ht="15.75" hidden="1" thickBot="1">
      <c r="A98" s="601"/>
      <c r="B98" s="472"/>
      <c r="C98" s="135">
        <v>0</v>
      </c>
      <c r="D98" s="136">
        <v>0</v>
      </c>
      <c r="E98" s="136">
        <v>0</v>
      </c>
      <c r="F98" s="538">
        <v>0</v>
      </c>
      <c r="G98" s="534">
        <f t="shared" si="2"/>
        <v>0</v>
      </c>
      <c r="H98" s="537">
        <v>0</v>
      </c>
      <c r="J98" s="437"/>
      <c r="K98" s="437"/>
    </row>
    <row r="99" spans="1:11" ht="15.75" hidden="1" thickBot="1">
      <c r="A99" s="601"/>
      <c r="B99" s="472"/>
      <c r="C99" s="135">
        <v>0</v>
      </c>
      <c r="D99" s="136">
        <v>0</v>
      </c>
      <c r="E99" s="136">
        <v>0</v>
      </c>
      <c r="F99" s="538">
        <v>0</v>
      </c>
      <c r="G99" s="534">
        <f t="shared" si="2"/>
        <v>0</v>
      </c>
      <c r="H99" s="537">
        <v>0</v>
      </c>
      <c r="J99" s="437"/>
      <c r="K99" s="437"/>
    </row>
    <row r="100" spans="1:11" ht="15.75" hidden="1" thickBot="1">
      <c r="A100" s="601"/>
      <c r="B100" s="472"/>
      <c r="C100" s="135">
        <v>0</v>
      </c>
      <c r="D100" s="136">
        <v>0</v>
      </c>
      <c r="E100" s="136">
        <v>0</v>
      </c>
      <c r="F100" s="538">
        <v>0</v>
      </c>
      <c r="G100" s="534">
        <f t="shared" si="2"/>
        <v>0</v>
      </c>
      <c r="H100" s="537">
        <v>0</v>
      </c>
      <c r="J100" s="437"/>
      <c r="K100" s="437"/>
    </row>
    <row r="101" spans="1:11" ht="15.75" hidden="1" thickBot="1">
      <c r="A101" s="601"/>
      <c r="B101" s="472"/>
      <c r="C101" s="135">
        <v>0</v>
      </c>
      <c r="D101" s="136">
        <v>0</v>
      </c>
      <c r="E101" s="136">
        <v>0</v>
      </c>
      <c r="F101" s="538">
        <v>0</v>
      </c>
      <c r="G101" s="534">
        <f t="shared" si="2"/>
        <v>0</v>
      </c>
      <c r="H101" s="537">
        <v>0</v>
      </c>
      <c r="J101" s="437"/>
      <c r="K101" s="437"/>
    </row>
    <row r="102" spans="1:11" ht="15.75" hidden="1" thickBot="1">
      <c r="A102" s="601"/>
      <c r="B102" s="472"/>
      <c r="C102" s="135">
        <v>0</v>
      </c>
      <c r="D102" s="136">
        <v>0</v>
      </c>
      <c r="E102" s="136">
        <v>0</v>
      </c>
      <c r="F102" s="538">
        <v>0</v>
      </c>
      <c r="G102" s="534">
        <f t="shared" si="2"/>
        <v>0</v>
      </c>
      <c r="H102" s="537">
        <v>0</v>
      </c>
      <c r="J102" s="437"/>
      <c r="K102" s="437"/>
    </row>
    <row r="103" spans="1:11" ht="15.75" hidden="1" thickBot="1">
      <c r="A103" s="601"/>
      <c r="B103" s="472"/>
      <c r="C103" s="135">
        <v>0</v>
      </c>
      <c r="D103" s="136">
        <v>0</v>
      </c>
      <c r="E103" s="136">
        <v>0</v>
      </c>
      <c r="F103" s="538">
        <v>0</v>
      </c>
      <c r="G103" s="534">
        <f t="shared" si="2"/>
        <v>0</v>
      </c>
      <c r="H103" s="537">
        <v>0</v>
      </c>
      <c r="J103" s="437"/>
      <c r="K103" s="437"/>
    </row>
    <row r="104" spans="1:11" ht="15.75" hidden="1" thickBot="1">
      <c r="A104" s="601"/>
      <c r="B104" s="472"/>
      <c r="C104" s="135">
        <v>0</v>
      </c>
      <c r="D104" s="136">
        <v>0</v>
      </c>
      <c r="E104" s="136">
        <v>0</v>
      </c>
      <c r="F104" s="538">
        <v>0</v>
      </c>
      <c r="G104" s="534">
        <f t="shared" si="2"/>
        <v>0</v>
      </c>
      <c r="H104" s="537">
        <v>0</v>
      </c>
      <c r="J104" s="437"/>
      <c r="K104" s="437"/>
    </row>
    <row r="105" spans="1:11" ht="15.75" hidden="1" thickBot="1">
      <c r="A105" s="601"/>
      <c r="B105" s="472"/>
      <c r="C105" s="135">
        <v>0</v>
      </c>
      <c r="D105" s="136">
        <v>0</v>
      </c>
      <c r="E105" s="136">
        <v>0</v>
      </c>
      <c r="F105" s="538">
        <v>0</v>
      </c>
      <c r="G105" s="534">
        <f t="shared" si="2"/>
        <v>0</v>
      </c>
      <c r="H105" s="537">
        <v>0</v>
      </c>
      <c r="J105" s="437"/>
      <c r="K105" s="437"/>
    </row>
    <row r="106" spans="1:11" ht="15.75" hidden="1" thickBot="1">
      <c r="A106" s="601"/>
      <c r="B106" s="472"/>
      <c r="C106" s="135">
        <v>0</v>
      </c>
      <c r="D106" s="136">
        <v>0</v>
      </c>
      <c r="E106" s="136">
        <v>0</v>
      </c>
      <c r="F106" s="538">
        <v>0</v>
      </c>
      <c r="G106" s="534">
        <f>+C106+D106+E106+F106</f>
        <v>0</v>
      </c>
      <c r="H106" s="537">
        <v>0</v>
      </c>
      <c r="J106" s="437"/>
      <c r="K106" s="437"/>
    </row>
    <row r="107" spans="1:11" ht="15.75" hidden="1" thickBot="1">
      <c r="A107" s="601"/>
      <c r="B107" s="472"/>
      <c r="C107" s="135">
        <v>0</v>
      </c>
      <c r="D107" s="136">
        <v>0</v>
      </c>
      <c r="E107" s="136">
        <v>0</v>
      </c>
      <c r="F107" s="538">
        <v>0</v>
      </c>
      <c r="G107" s="534">
        <f>+C107+D107+E107+F107</f>
        <v>0</v>
      </c>
      <c r="H107" s="537">
        <v>0</v>
      </c>
      <c r="J107" s="437"/>
      <c r="K107" s="437"/>
    </row>
    <row r="108" spans="1:11" ht="15.75" hidden="1" thickBot="1">
      <c r="A108" s="601"/>
      <c r="B108" s="472"/>
      <c r="C108" s="135">
        <v>0</v>
      </c>
      <c r="D108" s="136">
        <v>0</v>
      </c>
      <c r="E108" s="136">
        <v>0</v>
      </c>
      <c r="F108" s="538">
        <v>0</v>
      </c>
      <c r="G108" s="534">
        <f>+C108+D108+E108+F108</f>
        <v>0</v>
      </c>
      <c r="H108" s="537">
        <v>0</v>
      </c>
      <c r="J108" s="437"/>
      <c r="K108" s="437"/>
    </row>
    <row r="109" spans="1:11" ht="15.75" hidden="1" thickBot="1">
      <c r="A109" s="601"/>
      <c r="B109" s="472"/>
      <c r="C109" s="452">
        <v>0</v>
      </c>
      <c r="D109" s="451">
        <v>0</v>
      </c>
      <c r="E109" s="451">
        <v>0</v>
      </c>
      <c r="F109" s="548">
        <v>0</v>
      </c>
      <c r="G109" s="547">
        <f>+C109+D109+E109+F109</f>
        <v>0</v>
      </c>
      <c r="H109" s="546">
        <v>0</v>
      </c>
      <c r="J109" s="437"/>
      <c r="K109" s="437"/>
    </row>
    <row r="110" spans="1:11" ht="16.5" thickTop="1" thickBot="1">
      <c r="A110" s="596"/>
      <c r="B110" s="595" t="s">
        <v>552</v>
      </c>
      <c r="C110" s="448">
        <f t="shared" ref="C110:H110" si="3">SUM(C10:C109)</f>
        <v>0</v>
      </c>
      <c r="D110" s="447">
        <f t="shared" si="3"/>
        <v>0</v>
      </c>
      <c r="E110" s="447">
        <f t="shared" si="3"/>
        <v>0</v>
      </c>
      <c r="F110" s="446">
        <f t="shared" si="3"/>
        <v>0</v>
      </c>
      <c r="G110" s="448">
        <f t="shared" si="3"/>
        <v>0</v>
      </c>
      <c r="H110" s="445">
        <f t="shared" si="3"/>
        <v>0</v>
      </c>
      <c r="J110" s="437"/>
      <c r="K110" s="437"/>
    </row>
    <row r="111" spans="1:11" ht="15.75" thickTop="1">
      <c r="A111" s="603"/>
      <c r="B111" s="605" t="s">
        <v>476</v>
      </c>
      <c r="C111" s="532"/>
      <c r="D111" s="542"/>
      <c r="E111" s="542"/>
      <c r="F111" s="541"/>
      <c r="G111" s="540"/>
      <c r="H111" s="539"/>
      <c r="J111" s="437"/>
      <c r="K111" s="437"/>
    </row>
    <row r="112" spans="1:11">
      <c r="A112" s="601"/>
      <c r="B112" s="472"/>
      <c r="C112" s="135">
        <v>0</v>
      </c>
      <c r="D112" s="136">
        <v>0</v>
      </c>
      <c r="E112" s="136">
        <v>0</v>
      </c>
      <c r="F112" s="538">
        <v>0</v>
      </c>
      <c r="G112" s="534">
        <f t="shared" ref="G112:G143" si="4">+C112+D112+E112+F112</f>
        <v>0</v>
      </c>
      <c r="H112" s="537">
        <v>0</v>
      </c>
      <c r="J112" s="437"/>
      <c r="K112" s="437"/>
    </row>
    <row r="113" spans="1:11">
      <c r="A113" s="601"/>
      <c r="B113" s="472"/>
      <c r="C113" s="135">
        <v>0</v>
      </c>
      <c r="D113" s="136">
        <v>0</v>
      </c>
      <c r="E113" s="136">
        <v>0</v>
      </c>
      <c r="F113" s="538">
        <v>0</v>
      </c>
      <c r="G113" s="534">
        <f t="shared" si="4"/>
        <v>0</v>
      </c>
      <c r="H113" s="537">
        <v>0</v>
      </c>
      <c r="J113" s="437"/>
      <c r="K113" s="437"/>
    </row>
    <row r="114" spans="1:11">
      <c r="A114" s="601"/>
      <c r="B114" s="472"/>
      <c r="C114" s="135">
        <v>0</v>
      </c>
      <c r="D114" s="136">
        <v>0</v>
      </c>
      <c r="E114" s="136">
        <v>0</v>
      </c>
      <c r="F114" s="538">
        <v>0</v>
      </c>
      <c r="G114" s="534">
        <f t="shared" si="4"/>
        <v>0</v>
      </c>
      <c r="H114" s="537">
        <v>0</v>
      </c>
      <c r="J114" s="437"/>
      <c r="K114" s="437"/>
    </row>
    <row r="115" spans="1:11">
      <c r="A115" s="601"/>
      <c r="B115" s="472"/>
      <c r="C115" s="135">
        <v>0</v>
      </c>
      <c r="D115" s="136">
        <v>0</v>
      </c>
      <c r="E115" s="136">
        <v>0</v>
      </c>
      <c r="F115" s="538">
        <v>0</v>
      </c>
      <c r="G115" s="534">
        <f t="shared" si="4"/>
        <v>0</v>
      </c>
      <c r="H115" s="537">
        <v>0</v>
      </c>
      <c r="J115" s="437"/>
      <c r="K115" s="437"/>
    </row>
    <row r="116" spans="1:11">
      <c r="A116" s="601"/>
      <c r="B116" s="472"/>
      <c r="C116" s="135">
        <v>0</v>
      </c>
      <c r="D116" s="136">
        <v>0</v>
      </c>
      <c r="E116" s="136">
        <v>0</v>
      </c>
      <c r="F116" s="538">
        <v>0</v>
      </c>
      <c r="G116" s="534">
        <f t="shared" si="4"/>
        <v>0</v>
      </c>
      <c r="H116" s="537">
        <v>0</v>
      </c>
      <c r="J116" s="437"/>
      <c r="K116" s="437"/>
    </row>
    <row r="117" spans="1:11">
      <c r="A117" s="601"/>
      <c r="B117" s="472"/>
      <c r="C117" s="135">
        <v>0</v>
      </c>
      <c r="D117" s="136">
        <v>0</v>
      </c>
      <c r="E117" s="136">
        <v>0</v>
      </c>
      <c r="F117" s="538">
        <v>0</v>
      </c>
      <c r="G117" s="534">
        <f t="shared" si="4"/>
        <v>0</v>
      </c>
      <c r="H117" s="537">
        <v>0</v>
      </c>
      <c r="J117" s="437"/>
      <c r="K117" s="437"/>
    </row>
    <row r="118" spans="1:11">
      <c r="A118" s="601"/>
      <c r="B118" s="472"/>
      <c r="C118" s="135">
        <v>0</v>
      </c>
      <c r="D118" s="136">
        <v>0</v>
      </c>
      <c r="E118" s="136">
        <v>0</v>
      </c>
      <c r="F118" s="538">
        <v>0</v>
      </c>
      <c r="G118" s="534">
        <f t="shared" si="4"/>
        <v>0</v>
      </c>
      <c r="H118" s="537">
        <v>0</v>
      </c>
      <c r="J118" s="437"/>
      <c r="K118" s="437"/>
    </row>
    <row r="119" spans="1:11">
      <c r="A119" s="601"/>
      <c r="B119" s="472"/>
      <c r="C119" s="135">
        <v>0</v>
      </c>
      <c r="D119" s="136">
        <v>0</v>
      </c>
      <c r="E119" s="136">
        <v>0</v>
      </c>
      <c r="F119" s="538">
        <v>0</v>
      </c>
      <c r="G119" s="534">
        <f t="shared" si="4"/>
        <v>0</v>
      </c>
      <c r="H119" s="537">
        <v>0</v>
      </c>
      <c r="J119" s="437"/>
      <c r="K119" s="437"/>
    </row>
    <row r="120" spans="1:11">
      <c r="A120" s="601"/>
      <c r="B120" s="472"/>
      <c r="C120" s="135">
        <v>0</v>
      </c>
      <c r="D120" s="136">
        <v>0</v>
      </c>
      <c r="E120" s="136">
        <v>0</v>
      </c>
      <c r="F120" s="538">
        <v>0</v>
      </c>
      <c r="G120" s="534">
        <f t="shared" si="4"/>
        <v>0</v>
      </c>
      <c r="H120" s="537">
        <v>0</v>
      </c>
      <c r="J120" s="437"/>
      <c r="K120" s="437"/>
    </row>
    <row r="121" spans="1:11">
      <c r="A121" s="601"/>
      <c r="B121" s="472"/>
      <c r="C121" s="135">
        <v>0</v>
      </c>
      <c r="D121" s="136">
        <v>0</v>
      </c>
      <c r="E121" s="136">
        <v>0</v>
      </c>
      <c r="F121" s="538">
        <v>0</v>
      </c>
      <c r="G121" s="534">
        <f t="shared" si="4"/>
        <v>0</v>
      </c>
      <c r="H121" s="537">
        <v>0</v>
      </c>
      <c r="J121" s="437"/>
      <c r="K121" s="437"/>
    </row>
    <row r="122" spans="1:11">
      <c r="A122" s="601"/>
      <c r="B122" s="472"/>
      <c r="C122" s="135">
        <v>0</v>
      </c>
      <c r="D122" s="136">
        <v>0</v>
      </c>
      <c r="E122" s="136">
        <v>0</v>
      </c>
      <c r="F122" s="538">
        <v>0</v>
      </c>
      <c r="G122" s="534">
        <f t="shared" si="4"/>
        <v>0</v>
      </c>
      <c r="H122" s="537">
        <v>0</v>
      </c>
      <c r="J122" s="437"/>
      <c r="K122" s="437"/>
    </row>
    <row r="123" spans="1:11">
      <c r="A123" s="601"/>
      <c r="B123" s="472"/>
      <c r="C123" s="135">
        <v>0</v>
      </c>
      <c r="D123" s="136">
        <v>0</v>
      </c>
      <c r="E123" s="136">
        <v>0</v>
      </c>
      <c r="F123" s="538">
        <v>0</v>
      </c>
      <c r="G123" s="534">
        <f t="shared" si="4"/>
        <v>0</v>
      </c>
      <c r="H123" s="537">
        <v>0</v>
      </c>
      <c r="J123" s="437"/>
      <c r="K123" s="437"/>
    </row>
    <row r="124" spans="1:11">
      <c r="A124" s="601"/>
      <c r="B124" s="472"/>
      <c r="C124" s="135">
        <v>0</v>
      </c>
      <c r="D124" s="136">
        <v>0</v>
      </c>
      <c r="E124" s="136">
        <v>0</v>
      </c>
      <c r="F124" s="538">
        <v>0</v>
      </c>
      <c r="G124" s="534">
        <f t="shared" si="4"/>
        <v>0</v>
      </c>
      <c r="H124" s="537">
        <v>0</v>
      </c>
      <c r="J124" s="437"/>
      <c r="K124" s="437"/>
    </row>
    <row r="125" spans="1:11">
      <c r="A125" s="601"/>
      <c r="B125" s="472"/>
      <c r="C125" s="135">
        <v>0</v>
      </c>
      <c r="D125" s="136">
        <v>0</v>
      </c>
      <c r="E125" s="136">
        <v>0</v>
      </c>
      <c r="F125" s="538">
        <v>0</v>
      </c>
      <c r="G125" s="534">
        <f t="shared" si="4"/>
        <v>0</v>
      </c>
      <c r="H125" s="537">
        <v>0</v>
      </c>
      <c r="J125" s="437"/>
      <c r="K125" s="437"/>
    </row>
    <row r="126" spans="1:11" ht="15.75" thickBot="1">
      <c r="A126" s="601"/>
      <c r="B126" s="472"/>
      <c r="C126" s="135">
        <v>0</v>
      </c>
      <c r="D126" s="136">
        <v>0</v>
      </c>
      <c r="E126" s="136">
        <v>0</v>
      </c>
      <c r="F126" s="538">
        <v>0</v>
      </c>
      <c r="G126" s="534">
        <f t="shared" si="4"/>
        <v>0</v>
      </c>
      <c r="H126" s="537">
        <v>0</v>
      </c>
      <c r="J126" s="437"/>
      <c r="K126" s="437"/>
    </row>
    <row r="127" spans="1:11" ht="15.75" hidden="1" thickBot="1">
      <c r="A127" s="601"/>
      <c r="B127" s="472"/>
      <c r="C127" s="135">
        <v>0</v>
      </c>
      <c r="D127" s="136">
        <v>0</v>
      </c>
      <c r="E127" s="136">
        <v>0</v>
      </c>
      <c r="F127" s="538">
        <v>0</v>
      </c>
      <c r="G127" s="534">
        <f t="shared" si="4"/>
        <v>0</v>
      </c>
      <c r="H127" s="537">
        <v>0</v>
      </c>
      <c r="J127" s="437"/>
      <c r="K127" s="437"/>
    </row>
    <row r="128" spans="1:11" ht="15.75" hidden="1" thickBot="1">
      <c r="A128" s="601"/>
      <c r="B128" s="472"/>
      <c r="C128" s="135">
        <v>0</v>
      </c>
      <c r="D128" s="136">
        <v>0</v>
      </c>
      <c r="E128" s="136">
        <v>0</v>
      </c>
      <c r="F128" s="538">
        <v>0</v>
      </c>
      <c r="G128" s="534">
        <f t="shared" si="4"/>
        <v>0</v>
      </c>
      <c r="H128" s="537">
        <v>0</v>
      </c>
      <c r="J128" s="437"/>
      <c r="K128" s="437"/>
    </row>
    <row r="129" spans="1:11" ht="15.75" hidden="1" thickBot="1">
      <c r="A129" s="601"/>
      <c r="B129" s="472"/>
      <c r="C129" s="135">
        <v>0</v>
      </c>
      <c r="D129" s="136">
        <v>0</v>
      </c>
      <c r="E129" s="136">
        <v>0</v>
      </c>
      <c r="F129" s="538">
        <v>0</v>
      </c>
      <c r="G129" s="534">
        <f t="shared" si="4"/>
        <v>0</v>
      </c>
      <c r="H129" s="537">
        <v>0</v>
      </c>
      <c r="J129" s="437"/>
      <c r="K129" s="437"/>
    </row>
    <row r="130" spans="1:11" ht="15.75" hidden="1" thickBot="1">
      <c r="A130" s="601"/>
      <c r="B130" s="472"/>
      <c r="C130" s="135">
        <v>0</v>
      </c>
      <c r="D130" s="136">
        <v>0</v>
      </c>
      <c r="E130" s="136">
        <v>0</v>
      </c>
      <c r="F130" s="538">
        <v>0</v>
      </c>
      <c r="G130" s="534">
        <f t="shared" si="4"/>
        <v>0</v>
      </c>
      <c r="H130" s="537">
        <v>0</v>
      </c>
      <c r="J130" s="437"/>
      <c r="K130" s="437"/>
    </row>
    <row r="131" spans="1:11" ht="15.75" hidden="1" thickBot="1">
      <c r="A131" s="601"/>
      <c r="B131" s="472"/>
      <c r="C131" s="135">
        <v>0</v>
      </c>
      <c r="D131" s="136">
        <v>0</v>
      </c>
      <c r="E131" s="136">
        <v>0</v>
      </c>
      <c r="F131" s="538">
        <v>0</v>
      </c>
      <c r="G131" s="534">
        <f t="shared" si="4"/>
        <v>0</v>
      </c>
      <c r="H131" s="537">
        <v>0</v>
      </c>
      <c r="J131" s="437"/>
      <c r="K131" s="437"/>
    </row>
    <row r="132" spans="1:11" ht="15.75" hidden="1" thickBot="1">
      <c r="A132" s="601"/>
      <c r="B132" s="472"/>
      <c r="C132" s="135">
        <v>0</v>
      </c>
      <c r="D132" s="136">
        <v>0</v>
      </c>
      <c r="E132" s="136">
        <v>0</v>
      </c>
      <c r="F132" s="538">
        <v>0</v>
      </c>
      <c r="G132" s="534">
        <f t="shared" si="4"/>
        <v>0</v>
      </c>
      <c r="H132" s="537">
        <v>0</v>
      </c>
      <c r="J132" s="437"/>
      <c r="K132" s="437"/>
    </row>
    <row r="133" spans="1:11" ht="15.75" hidden="1" thickBot="1">
      <c r="A133" s="601"/>
      <c r="B133" s="472"/>
      <c r="C133" s="135">
        <v>0</v>
      </c>
      <c r="D133" s="136">
        <v>0</v>
      </c>
      <c r="E133" s="136">
        <v>0</v>
      </c>
      <c r="F133" s="538">
        <v>0</v>
      </c>
      <c r="G133" s="534">
        <f t="shared" si="4"/>
        <v>0</v>
      </c>
      <c r="H133" s="537">
        <v>0</v>
      </c>
      <c r="J133" s="437"/>
      <c r="K133" s="437"/>
    </row>
    <row r="134" spans="1:11" ht="15.75" hidden="1" thickBot="1">
      <c r="A134" s="601"/>
      <c r="B134" s="472"/>
      <c r="C134" s="135">
        <v>0</v>
      </c>
      <c r="D134" s="136">
        <v>0</v>
      </c>
      <c r="E134" s="136">
        <v>0</v>
      </c>
      <c r="F134" s="538">
        <v>0</v>
      </c>
      <c r="G134" s="534">
        <f t="shared" si="4"/>
        <v>0</v>
      </c>
      <c r="H134" s="537">
        <v>0</v>
      </c>
      <c r="J134" s="437"/>
      <c r="K134" s="437"/>
    </row>
    <row r="135" spans="1:11" ht="15.75" hidden="1" thickBot="1">
      <c r="A135" s="601"/>
      <c r="B135" s="472"/>
      <c r="C135" s="135">
        <v>0</v>
      </c>
      <c r="D135" s="136">
        <v>0</v>
      </c>
      <c r="E135" s="136">
        <v>0</v>
      </c>
      <c r="F135" s="538">
        <v>0</v>
      </c>
      <c r="G135" s="534">
        <f t="shared" si="4"/>
        <v>0</v>
      </c>
      <c r="H135" s="537">
        <v>0</v>
      </c>
      <c r="J135" s="437"/>
      <c r="K135" s="437"/>
    </row>
    <row r="136" spans="1:11" ht="15.75" hidden="1" thickBot="1">
      <c r="A136" s="601"/>
      <c r="B136" s="472"/>
      <c r="C136" s="135">
        <v>0</v>
      </c>
      <c r="D136" s="136">
        <v>0</v>
      </c>
      <c r="E136" s="136">
        <v>0</v>
      </c>
      <c r="F136" s="538">
        <v>0</v>
      </c>
      <c r="G136" s="534">
        <f t="shared" si="4"/>
        <v>0</v>
      </c>
      <c r="H136" s="537">
        <v>0</v>
      </c>
      <c r="J136" s="437"/>
      <c r="K136" s="437"/>
    </row>
    <row r="137" spans="1:11" ht="15.75" hidden="1" thickBot="1">
      <c r="A137" s="601"/>
      <c r="B137" s="472"/>
      <c r="C137" s="135">
        <v>0</v>
      </c>
      <c r="D137" s="136">
        <v>0</v>
      </c>
      <c r="E137" s="136">
        <v>0</v>
      </c>
      <c r="F137" s="538">
        <v>0</v>
      </c>
      <c r="G137" s="534">
        <f t="shared" si="4"/>
        <v>0</v>
      </c>
      <c r="H137" s="537">
        <v>0</v>
      </c>
      <c r="J137" s="437"/>
      <c r="K137" s="437"/>
    </row>
    <row r="138" spans="1:11" ht="15.75" hidden="1" thickBot="1">
      <c r="A138" s="601"/>
      <c r="B138" s="472"/>
      <c r="C138" s="135">
        <v>0</v>
      </c>
      <c r="D138" s="136">
        <v>0</v>
      </c>
      <c r="E138" s="136">
        <v>0</v>
      </c>
      <c r="F138" s="538">
        <v>0</v>
      </c>
      <c r="G138" s="534">
        <f t="shared" si="4"/>
        <v>0</v>
      </c>
      <c r="H138" s="537">
        <v>0</v>
      </c>
      <c r="J138" s="437"/>
      <c r="K138" s="437"/>
    </row>
    <row r="139" spans="1:11" ht="15.75" hidden="1" thickBot="1">
      <c r="A139" s="601"/>
      <c r="B139" s="472"/>
      <c r="C139" s="135">
        <v>0</v>
      </c>
      <c r="D139" s="136">
        <v>0</v>
      </c>
      <c r="E139" s="136">
        <v>0</v>
      </c>
      <c r="F139" s="538">
        <v>0</v>
      </c>
      <c r="G139" s="534">
        <f t="shared" si="4"/>
        <v>0</v>
      </c>
      <c r="H139" s="537">
        <v>0</v>
      </c>
      <c r="J139" s="437"/>
      <c r="K139" s="437"/>
    </row>
    <row r="140" spans="1:11" ht="15.75" hidden="1" thickBot="1">
      <c r="A140" s="601"/>
      <c r="B140" s="472"/>
      <c r="C140" s="135">
        <v>0</v>
      </c>
      <c r="D140" s="136">
        <v>0</v>
      </c>
      <c r="E140" s="136">
        <v>0</v>
      </c>
      <c r="F140" s="538">
        <v>0</v>
      </c>
      <c r="G140" s="534">
        <f t="shared" si="4"/>
        <v>0</v>
      </c>
      <c r="H140" s="537">
        <v>0</v>
      </c>
      <c r="J140" s="437"/>
      <c r="K140" s="437"/>
    </row>
    <row r="141" spans="1:11" ht="15.75" hidden="1" thickBot="1">
      <c r="A141" s="601"/>
      <c r="B141" s="472"/>
      <c r="C141" s="135">
        <v>0</v>
      </c>
      <c r="D141" s="136">
        <v>0</v>
      </c>
      <c r="E141" s="136">
        <v>0</v>
      </c>
      <c r="F141" s="538">
        <v>0</v>
      </c>
      <c r="G141" s="534">
        <f t="shared" si="4"/>
        <v>0</v>
      </c>
      <c r="H141" s="537">
        <v>0</v>
      </c>
      <c r="J141" s="437"/>
      <c r="K141" s="437"/>
    </row>
    <row r="142" spans="1:11" ht="15.75" hidden="1" thickBot="1">
      <c r="A142" s="601"/>
      <c r="B142" s="472"/>
      <c r="C142" s="135">
        <v>0</v>
      </c>
      <c r="D142" s="136">
        <v>0</v>
      </c>
      <c r="E142" s="136">
        <v>0</v>
      </c>
      <c r="F142" s="538">
        <v>0</v>
      </c>
      <c r="G142" s="534">
        <f t="shared" si="4"/>
        <v>0</v>
      </c>
      <c r="H142" s="537">
        <v>0</v>
      </c>
      <c r="J142" s="437"/>
      <c r="K142" s="437"/>
    </row>
    <row r="143" spans="1:11" ht="15.75" hidden="1" thickBot="1">
      <c r="A143" s="601"/>
      <c r="B143" s="472"/>
      <c r="C143" s="135">
        <v>0</v>
      </c>
      <c r="D143" s="136">
        <v>0</v>
      </c>
      <c r="E143" s="136">
        <v>0</v>
      </c>
      <c r="F143" s="538">
        <v>0</v>
      </c>
      <c r="G143" s="534">
        <f t="shared" si="4"/>
        <v>0</v>
      </c>
      <c r="H143" s="537">
        <v>0</v>
      </c>
      <c r="J143" s="437"/>
      <c r="K143" s="437"/>
    </row>
    <row r="144" spans="1:11" ht="15.75" hidden="1" thickBot="1">
      <c r="A144" s="601"/>
      <c r="B144" s="472"/>
      <c r="C144" s="135">
        <v>0</v>
      </c>
      <c r="D144" s="136">
        <v>0</v>
      </c>
      <c r="E144" s="136">
        <v>0</v>
      </c>
      <c r="F144" s="538">
        <v>0</v>
      </c>
      <c r="G144" s="534">
        <f t="shared" ref="G144:G175" si="5">+C144+D144+E144+F144</f>
        <v>0</v>
      </c>
      <c r="H144" s="537">
        <v>0</v>
      </c>
      <c r="J144" s="437"/>
      <c r="K144" s="437"/>
    </row>
    <row r="145" spans="1:11" ht="15.75" hidden="1" thickBot="1">
      <c r="A145" s="601"/>
      <c r="B145" s="472"/>
      <c r="C145" s="135">
        <v>0</v>
      </c>
      <c r="D145" s="136">
        <v>0</v>
      </c>
      <c r="E145" s="136">
        <v>0</v>
      </c>
      <c r="F145" s="538">
        <v>0</v>
      </c>
      <c r="G145" s="534">
        <f t="shared" si="5"/>
        <v>0</v>
      </c>
      <c r="H145" s="537">
        <v>0</v>
      </c>
      <c r="J145" s="437"/>
      <c r="K145" s="437"/>
    </row>
    <row r="146" spans="1:11" ht="15.75" hidden="1" thickBot="1">
      <c r="A146" s="601"/>
      <c r="B146" s="472"/>
      <c r="C146" s="135">
        <v>0</v>
      </c>
      <c r="D146" s="136">
        <v>0</v>
      </c>
      <c r="E146" s="136">
        <v>0</v>
      </c>
      <c r="F146" s="538">
        <v>0</v>
      </c>
      <c r="G146" s="534">
        <f t="shared" si="5"/>
        <v>0</v>
      </c>
      <c r="H146" s="537">
        <v>0</v>
      </c>
      <c r="J146" s="437"/>
      <c r="K146" s="437"/>
    </row>
    <row r="147" spans="1:11" ht="15.75" hidden="1" thickBot="1">
      <c r="A147" s="601"/>
      <c r="B147" s="472"/>
      <c r="C147" s="135">
        <v>0</v>
      </c>
      <c r="D147" s="136">
        <v>0</v>
      </c>
      <c r="E147" s="136">
        <v>0</v>
      </c>
      <c r="F147" s="538">
        <v>0</v>
      </c>
      <c r="G147" s="534">
        <f t="shared" si="5"/>
        <v>0</v>
      </c>
      <c r="H147" s="537">
        <v>0</v>
      </c>
      <c r="J147" s="437"/>
      <c r="K147" s="437"/>
    </row>
    <row r="148" spans="1:11" ht="15.75" hidden="1" thickBot="1">
      <c r="A148" s="601"/>
      <c r="B148" s="472"/>
      <c r="C148" s="135">
        <v>0</v>
      </c>
      <c r="D148" s="136">
        <v>0</v>
      </c>
      <c r="E148" s="136">
        <v>0</v>
      </c>
      <c r="F148" s="538">
        <v>0</v>
      </c>
      <c r="G148" s="534">
        <f t="shared" si="5"/>
        <v>0</v>
      </c>
      <c r="H148" s="537">
        <v>0</v>
      </c>
      <c r="J148" s="437"/>
      <c r="K148" s="437"/>
    </row>
    <row r="149" spans="1:11" ht="15.75" hidden="1" thickBot="1">
      <c r="A149" s="601"/>
      <c r="B149" s="472"/>
      <c r="C149" s="135">
        <v>0</v>
      </c>
      <c r="D149" s="136">
        <v>0</v>
      </c>
      <c r="E149" s="136">
        <v>0</v>
      </c>
      <c r="F149" s="538">
        <v>0</v>
      </c>
      <c r="G149" s="534">
        <f t="shared" si="5"/>
        <v>0</v>
      </c>
      <c r="H149" s="537">
        <v>0</v>
      </c>
      <c r="J149" s="437"/>
      <c r="K149" s="437"/>
    </row>
    <row r="150" spans="1:11" ht="15.75" hidden="1" thickBot="1">
      <c r="A150" s="601"/>
      <c r="B150" s="472"/>
      <c r="C150" s="135">
        <v>0</v>
      </c>
      <c r="D150" s="136">
        <v>0</v>
      </c>
      <c r="E150" s="136">
        <v>0</v>
      </c>
      <c r="F150" s="538">
        <v>0</v>
      </c>
      <c r="G150" s="534">
        <f t="shared" si="5"/>
        <v>0</v>
      </c>
      <c r="H150" s="537">
        <v>0</v>
      </c>
      <c r="J150" s="437"/>
      <c r="K150" s="437"/>
    </row>
    <row r="151" spans="1:11" ht="15.75" hidden="1" thickBot="1">
      <c r="A151" s="601"/>
      <c r="B151" s="472"/>
      <c r="C151" s="135">
        <v>0</v>
      </c>
      <c r="D151" s="136">
        <v>0</v>
      </c>
      <c r="E151" s="136">
        <v>0</v>
      </c>
      <c r="F151" s="538">
        <v>0</v>
      </c>
      <c r="G151" s="534">
        <f t="shared" si="5"/>
        <v>0</v>
      </c>
      <c r="H151" s="537">
        <v>0</v>
      </c>
      <c r="J151" s="437"/>
      <c r="K151" s="437"/>
    </row>
    <row r="152" spans="1:11" ht="15.75" hidden="1" thickBot="1">
      <c r="A152" s="601"/>
      <c r="B152" s="472"/>
      <c r="C152" s="135">
        <v>0</v>
      </c>
      <c r="D152" s="136">
        <v>0</v>
      </c>
      <c r="E152" s="136">
        <v>0</v>
      </c>
      <c r="F152" s="538">
        <v>0</v>
      </c>
      <c r="G152" s="534">
        <f t="shared" si="5"/>
        <v>0</v>
      </c>
      <c r="H152" s="537">
        <v>0</v>
      </c>
      <c r="J152" s="437"/>
      <c r="K152" s="437"/>
    </row>
    <row r="153" spans="1:11" ht="15.75" hidden="1" thickBot="1">
      <c r="A153" s="601"/>
      <c r="B153" s="472"/>
      <c r="C153" s="135">
        <v>0</v>
      </c>
      <c r="D153" s="136">
        <v>0</v>
      </c>
      <c r="E153" s="136">
        <v>0</v>
      </c>
      <c r="F153" s="538">
        <v>0</v>
      </c>
      <c r="G153" s="534">
        <f t="shared" si="5"/>
        <v>0</v>
      </c>
      <c r="H153" s="537">
        <v>0</v>
      </c>
      <c r="J153" s="437"/>
      <c r="K153" s="437"/>
    </row>
    <row r="154" spans="1:11" ht="15.75" hidden="1" thickBot="1">
      <c r="A154" s="601"/>
      <c r="B154" s="472"/>
      <c r="C154" s="135">
        <v>0</v>
      </c>
      <c r="D154" s="136">
        <v>0</v>
      </c>
      <c r="E154" s="136">
        <v>0</v>
      </c>
      <c r="F154" s="538">
        <v>0</v>
      </c>
      <c r="G154" s="534">
        <f t="shared" si="5"/>
        <v>0</v>
      </c>
      <c r="H154" s="537">
        <v>0</v>
      </c>
      <c r="J154" s="437"/>
      <c r="K154" s="437"/>
    </row>
    <row r="155" spans="1:11" ht="15.75" hidden="1" thickBot="1">
      <c r="A155" s="601"/>
      <c r="B155" s="472"/>
      <c r="C155" s="135">
        <v>0</v>
      </c>
      <c r="D155" s="136">
        <v>0</v>
      </c>
      <c r="E155" s="136">
        <v>0</v>
      </c>
      <c r="F155" s="538">
        <v>0</v>
      </c>
      <c r="G155" s="534">
        <f t="shared" si="5"/>
        <v>0</v>
      </c>
      <c r="H155" s="537">
        <v>0</v>
      </c>
      <c r="J155" s="437"/>
      <c r="K155" s="437"/>
    </row>
    <row r="156" spans="1:11" ht="15.75" hidden="1" thickBot="1">
      <c r="A156" s="601"/>
      <c r="B156" s="472"/>
      <c r="C156" s="135">
        <v>0</v>
      </c>
      <c r="D156" s="136">
        <v>0</v>
      </c>
      <c r="E156" s="136">
        <v>0</v>
      </c>
      <c r="F156" s="538">
        <v>0</v>
      </c>
      <c r="G156" s="534">
        <f t="shared" si="5"/>
        <v>0</v>
      </c>
      <c r="H156" s="537">
        <v>0</v>
      </c>
      <c r="J156" s="437"/>
      <c r="K156" s="437"/>
    </row>
    <row r="157" spans="1:11" ht="15.75" hidden="1" thickBot="1">
      <c r="A157" s="601"/>
      <c r="B157" s="472"/>
      <c r="C157" s="135">
        <v>0</v>
      </c>
      <c r="D157" s="136">
        <v>0</v>
      </c>
      <c r="E157" s="136">
        <v>0</v>
      </c>
      <c r="F157" s="538">
        <v>0</v>
      </c>
      <c r="G157" s="534">
        <f t="shared" si="5"/>
        <v>0</v>
      </c>
      <c r="H157" s="537">
        <v>0</v>
      </c>
      <c r="J157" s="437"/>
      <c r="K157" s="437"/>
    </row>
    <row r="158" spans="1:11" ht="15.75" hidden="1" thickBot="1">
      <c r="A158" s="601"/>
      <c r="B158" s="472"/>
      <c r="C158" s="135">
        <v>0</v>
      </c>
      <c r="D158" s="136">
        <v>0</v>
      </c>
      <c r="E158" s="136">
        <v>0</v>
      </c>
      <c r="F158" s="538">
        <v>0</v>
      </c>
      <c r="G158" s="534">
        <f t="shared" si="5"/>
        <v>0</v>
      </c>
      <c r="H158" s="537">
        <v>0</v>
      </c>
      <c r="J158" s="437"/>
      <c r="K158" s="437"/>
    </row>
    <row r="159" spans="1:11" ht="15.75" hidden="1" thickBot="1">
      <c r="A159" s="601"/>
      <c r="B159" s="472"/>
      <c r="C159" s="135">
        <v>0</v>
      </c>
      <c r="D159" s="136">
        <v>0</v>
      </c>
      <c r="E159" s="136">
        <v>0</v>
      </c>
      <c r="F159" s="538">
        <v>0</v>
      </c>
      <c r="G159" s="534">
        <f t="shared" si="5"/>
        <v>0</v>
      </c>
      <c r="H159" s="537">
        <v>0</v>
      </c>
      <c r="J159" s="437"/>
      <c r="K159" s="437"/>
    </row>
    <row r="160" spans="1:11" ht="15.75" hidden="1" thickBot="1">
      <c r="A160" s="601"/>
      <c r="B160" s="472"/>
      <c r="C160" s="135">
        <v>0</v>
      </c>
      <c r="D160" s="136">
        <v>0</v>
      </c>
      <c r="E160" s="136">
        <v>0</v>
      </c>
      <c r="F160" s="538">
        <v>0</v>
      </c>
      <c r="G160" s="534">
        <f t="shared" si="5"/>
        <v>0</v>
      </c>
      <c r="H160" s="537">
        <v>0</v>
      </c>
      <c r="J160" s="437"/>
      <c r="K160" s="437"/>
    </row>
    <row r="161" spans="1:11" ht="15.75" hidden="1" thickBot="1">
      <c r="A161" s="601"/>
      <c r="B161" s="472"/>
      <c r="C161" s="135">
        <v>0</v>
      </c>
      <c r="D161" s="136">
        <v>0</v>
      </c>
      <c r="E161" s="136">
        <v>0</v>
      </c>
      <c r="F161" s="538">
        <v>0</v>
      </c>
      <c r="G161" s="534">
        <f t="shared" si="5"/>
        <v>0</v>
      </c>
      <c r="H161" s="537">
        <v>0</v>
      </c>
      <c r="J161" s="437"/>
      <c r="K161" s="437"/>
    </row>
    <row r="162" spans="1:11" ht="15.75" hidden="1" thickBot="1">
      <c r="A162" s="601"/>
      <c r="B162" s="472"/>
      <c r="C162" s="135">
        <v>0</v>
      </c>
      <c r="D162" s="136">
        <v>0</v>
      </c>
      <c r="E162" s="136">
        <v>0</v>
      </c>
      <c r="F162" s="538">
        <v>0</v>
      </c>
      <c r="G162" s="534">
        <f t="shared" si="5"/>
        <v>0</v>
      </c>
      <c r="H162" s="537">
        <v>0</v>
      </c>
      <c r="J162" s="437"/>
      <c r="K162" s="437"/>
    </row>
    <row r="163" spans="1:11" ht="15.75" hidden="1" thickBot="1">
      <c r="A163" s="601"/>
      <c r="B163" s="472"/>
      <c r="C163" s="135">
        <v>0</v>
      </c>
      <c r="D163" s="136">
        <v>0</v>
      </c>
      <c r="E163" s="136">
        <v>0</v>
      </c>
      <c r="F163" s="538">
        <v>0</v>
      </c>
      <c r="G163" s="534">
        <f t="shared" si="5"/>
        <v>0</v>
      </c>
      <c r="H163" s="537">
        <v>0</v>
      </c>
      <c r="J163" s="437"/>
      <c r="K163" s="437"/>
    </row>
    <row r="164" spans="1:11" ht="15.75" hidden="1" thickBot="1">
      <c r="A164" s="601"/>
      <c r="B164" s="472"/>
      <c r="C164" s="135">
        <v>0</v>
      </c>
      <c r="D164" s="136">
        <v>0</v>
      </c>
      <c r="E164" s="136">
        <v>0</v>
      </c>
      <c r="F164" s="538">
        <v>0</v>
      </c>
      <c r="G164" s="534">
        <f t="shared" si="5"/>
        <v>0</v>
      </c>
      <c r="H164" s="537">
        <v>0</v>
      </c>
      <c r="J164" s="437"/>
      <c r="K164" s="437"/>
    </row>
    <row r="165" spans="1:11" ht="15.75" hidden="1" thickBot="1">
      <c r="A165" s="601"/>
      <c r="B165" s="472"/>
      <c r="C165" s="135">
        <v>0</v>
      </c>
      <c r="D165" s="136">
        <v>0</v>
      </c>
      <c r="E165" s="136">
        <v>0</v>
      </c>
      <c r="F165" s="538">
        <v>0</v>
      </c>
      <c r="G165" s="534">
        <f t="shared" si="5"/>
        <v>0</v>
      </c>
      <c r="H165" s="537">
        <v>0</v>
      </c>
      <c r="J165" s="437"/>
      <c r="K165" s="437"/>
    </row>
    <row r="166" spans="1:11" ht="15.75" hidden="1" thickBot="1">
      <c r="A166" s="601"/>
      <c r="B166" s="472"/>
      <c r="C166" s="135">
        <v>0</v>
      </c>
      <c r="D166" s="136">
        <v>0</v>
      </c>
      <c r="E166" s="136">
        <v>0</v>
      </c>
      <c r="F166" s="538">
        <v>0</v>
      </c>
      <c r="G166" s="534">
        <f t="shared" si="5"/>
        <v>0</v>
      </c>
      <c r="H166" s="537">
        <v>0</v>
      </c>
      <c r="J166" s="437"/>
      <c r="K166" s="437"/>
    </row>
    <row r="167" spans="1:11" ht="15.75" hidden="1" thickBot="1">
      <c r="A167" s="601"/>
      <c r="B167" s="472"/>
      <c r="C167" s="135">
        <v>0</v>
      </c>
      <c r="D167" s="136">
        <v>0</v>
      </c>
      <c r="E167" s="136">
        <v>0</v>
      </c>
      <c r="F167" s="538">
        <v>0</v>
      </c>
      <c r="G167" s="534">
        <f t="shared" si="5"/>
        <v>0</v>
      </c>
      <c r="H167" s="537">
        <v>0</v>
      </c>
      <c r="J167" s="437"/>
      <c r="K167" s="437"/>
    </row>
    <row r="168" spans="1:11" ht="15.75" hidden="1" thickBot="1">
      <c r="A168" s="601"/>
      <c r="B168" s="472"/>
      <c r="C168" s="135">
        <v>0</v>
      </c>
      <c r="D168" s="136">
        <v>0</v>
      </c>
      <c r="E168" s="136">
        <v>0</v>
      </c>
      <c r="F168" s="538">
        <v>0</v>
      </c>
      <c r="G168" s="534">
        <f t="shared" si="5"/>
        <v>0</v>
      </c>
      <c r="H168" s="537">
        <v>0</v>
      </c>
      <c r="J168" s="437"/>
      <c r="K168" s="437"/>
    </row>
    <row r="169" spans="1:11" ht="15.75" hidden="1" thickBot="1">
      <c r="A169" s="601"/>
      <c r="B169" s="472"/>
      <c r="C169" s="135">
        <v>0</v>
      </c>
      <c r="D169" s="136">
        <v>0</v>
      </c>
      <c r="E169" s="136">
        <v>0</v>
      </c>
      <c r="F169" s="538">
        <v>0</v>
      </c>
      <c r="G169" s="534">
        <f t="shared" si="5"/>
        <v>0</v>
      </c>
      <c r="H169" s="537">
        <v>0</v>
      </c>
      <c r="J169" s="437"/>
      <c r="K169" s="437"/>
    </row>
    <row r="170" spans="1:11" ht="15.75" hidden="1" thickBot="1">
      <c r="A170" s="601"/>
      <c r="B170" s="472"/>
      <c r="C170" s="135">
        <v>0</v>
      </c>
      <c r="D170" s="136">
        <v>0</v>
      </c>
      <c r="E170" s="136">
        <v>0</v>
      </c>
      <c r="F170" s="538">
        <v>0</v>
      </c>
      <c r="G170" s="534">
        <f t="shared" si="5"/>
        <v>0</v>
      </c>
      <c r="H170" s="537">
        <v>0</v>
      </c>
      <c r="J170" s="437"/>
      <c r="K170" s="437"/>
    </row>
    <row r="171" spans="1:11" ht="15.75" hidden="1" thickBot="1">
      <c r="A171" s="601"/>
      <c r="B171" s="472"/>
      <c r="C171" s="135">
        <v>0</v>
      </c>
      <c r="D171" s="136">
        <v>0</v>
      </c>
      <c r="E171" s="136">
        <v>0</v>
      </c>
      <c r="F171" s="538">
        <v>0</v>
      </c>
      <c r="G171" s="534">
        <f t="shared" si="5"/>
        <v>0</v>
      </c>
      <c r="H171" s="537">
        <v>0</v>
      </c>
      <c r="J171" s="437"/>
      <c r="K171" s="437"/>
    </row>
    <row r="172" spans="1:11" ht="15.75" hidden="1" thickBot="1">
      <c r="A172" s="601"/>
      <c r="B172" s="472"/>
      <c r="C172" s="135">
        <v>0</v>
      </c>
      <c r="D172" s="136">
        <v>0</v>
      </c>
      <c r="E172" s="136">
        <v>0</v>
      </c>
      <c r="F172" s="538">
        <v>0</v>
      </c>
      <c r="G172" s="534">
        <f t="shared" si="5"/>
        <v>0</v>
      </c>
      <c r="H172" s="537">
        <v>0</v>
      </c>
      <c r="J172" s="437"/>
      <c r="K172" s="437"/>
    </row>
    <row r="173" spans="1:11" ht="15.75" hidden="1" thickBot="1">
      <c r="A173" s="601"/>
      <c r="B173" s="472"/>
      <c r="C173" s="135">
        <v>0</v>
      </c>
      <c r="D173" s="136">
        <v>0</v>
      </c>
      <c r="E173" s="136">
        <v>0</v>
      </c>
      <c r="F173" s="538">
        <v>0</v>
      </c>
      <c r="G173" s="534">
        <f t="shared" si="5"/>
        <v>0</v>
      </c>
      <c r="H173" s="537">
        <v>0</v>
      </c>
      <c r="J173" s="437"/>
      <c r="K173" s="437"/>
    </row>
    <row r="174" spans="1:11" ht="15.75" hidden="1" thickBot="1">
      <c r="A174" s="601"/>
      <c r="B174" s="472"/>
      <c r="C174" s="135">
        <v>0</v>
      </c>
      <c r="D174" s="136">
        <v>0</v>
      </c>
      <c r="E174" s="136">
        <v>0</v>
      </c>
      <c r="F174" s="538">
        <v>0</v>
      </c>
      <c r="G174" s="534">
        <f t="shared" si="5"/>
        <v>0</v>
      </c>
      <c r="H174" s="537">
        <v>0</v>
      </c>
      <c r="J174" s="437"/>
      <c r="K174" s="437"/>
    </row>
    <row r="175" spans="1:11" ht="15.75" hidden="1" thickBot="1">
      <c r="A175" s="601"/>
      <c r="B175" s="472"/>
      <c r="C175" s="135">
        <v>0</v>
      </c>
      <c r="D175" s="136">
        <v>0</v>
      </c>
      <c r="E175" s="136">
        <v>0</v>
      </c>
      <c r="F175" s="538">
        <v>0</v>
      </c>
      <c r="G175" s="534">
        <f t="shared" si="5"/>
        <v>0</v>
      </c>
      <c r="H175" s="537">
        <v>0</v>
      </c>
      <c r="J175" s="437"/>
      <c r="K175" s="437"/>
    </row>
    <row r="176" spans="1:11" ht="15.75" hidden="1" thickBot="1">
      <c r="A176" s="601"/>
      <c r="B176" s="472"/>
      <c r="C176" s="135">
        <v>0</v>
      </c>
      <c r="D176" s="136">
        <v>0</v>
      </c>
      <c r="E176" s="136">
        <v>0</v>
      </c>
      <c r="F176" s="538">
        <v>0</v>
      </c>
      <c r="G176" s="534">
        <f t="shared" ref="G176:G207" si="6">+C176+D176+E176+F176</f>
        <v>0</v>
      </c>
      <c r="H176" s="537">
        <v>0</v>
      </c>
      <c r="J176" s="437"/>
      <c r="K176" s="437"/>
    </row>
    <row r="177" spans="1:11" ht="15.75" hidden="1" thickBot="1">
      <c r="A177" s="601"/>
      <c r="B177" s="472"/>
      <c r="C177" s="135">
        <v>0</v>
      </c>
      <c r="D177" s="136">
        <v>0</v>
      </c>
      <c r="E177" s="136">
        <v>0</v>
      </c>
      <c r="F177" s="538">
        <v>0</v>
      </c>
      <c r="G177" s="534">
        <f t="shared" si="6"/>
        <v>0</v>
      </c>
      <c r="H177" s="537">
        <v>0</v>
      </c>
      <c r="J177" s="437"/>
      <c r="K177" s="437"/>
    </row>
    <row r="178" spans="1:11" ht="15.75" hidden="1" thickBot="1">
      <c r="A178" s="601"/>
      <c r="B178" s="472"/>
      <c r="C178" s="135">
        <v>0</v>
      </c>
      <c r="D178" s="136">
        <v>0</v>
      </c>
      <c r="E178" s="136">
        <v>0</v>
      </c>
      <c r="F178" s="538">
        <v>0</v>
      </c>
      <c r="G178" s="534">
        <f t="shared" si="6"/>
        <v>0</v>
      </c>
      <c r="H178" s="537">
        <v>0</v>
      </c>
      <c r="J178" s="437"/>
      <c r="K178" s="437"/>
    </row>
    <row r="179" spans="1:11" ht="15.75" hidden="1" thickBot="1">
      <c r="A179" s="601"/>
      <c r="B179" s="472"/>
      <c r="C179" s="135">
        <v>0</v>
      </c>
      <c r="D179" s="136">
        <v>0</v>
      </c>
      <c r="E179" s="136">
        <v>0</v>
      </c>
      <c r="F179" s="538">
        <v>0</v>
      </c>
      <c r="G179" s="534">
        <f t="shared" si="6"/>
        <v>0</v>
      </c>
      <c r="H179" s="537">
        <v>0</v>
      </c>
      <c r="J179" s="437"/>
      <c r="K179" s="437"/>
    </row>
    <row r="180" spans="1:11" ht="15.75" hidden="1" thickBot="1">
      <c r="A180" s="601"/>
      <c r="B180" s="472"/>
      <c r="C180" s="135">
        <v>0</v>
      </c>
      <c r="D180" s="136">
        <v>0</v>
      </c>
      <c r="E180" s="136">
        <v>0</v>
      </c>
      <c r="F180" s="538">
        <v>0</v>
      </c>
      <c r="G180" s="534">
        <f t="shared" si="6"/>
        <v>0</v>
      </c>
      <c r="H180" s="537">
        <v>0</v>
      </c>
      <c r="J180" s="437"/>
      <c r="K180" s="437"/>
    </row>
    <row r="181" spans="1:11" ht="15.75" hidden="1" thickBot="1">
      <c r="A181" s="601"/>
      <c r="B181" s="472"/>
      <c r="C181" s="135">
        <v>0</v>
      </c>
      <c r="D181" s="136">
        <v>0</v>
      </c>
      <c r="E181" s="136">
        <v>0</v>
      </c>
      <c r="F181" s="538">
        <v>0</v>
      </c>
      <c r="G181" s="534">
        <f t="shared" si="6"/>
        <v>0</v>
      </c>
      <c r="H181" s="537">
        <v>0</v>
      </c>
      <c r="J181" s="437"/>
      <c r="K181" s="437"/>
    </row>
    <row r="182" spans="1:11" ht="15.75" hidden="1" thickBot="1">
      <c r="A182" s="601"/>
      <c r="B182" s="472"/>
      <c r="C182" s="135">
        <v>0</v>
      </c>
      <c r="D182" s="136">
        <v>0</v>
      </c>
      <c r="E182" s="136">
        <v>0</v>
      </c>
      <c r="F182" s="538">
        <v>0</v>
      </c>
      <c r="G182" s="534">
        <f t="shared" si="6"/>
        <v>0</v>
      </c>
      <c r="H182" s="537">
        <v>0</v>
      </c>
      <c r="J182" s="437"/>
      <c r="K182" s="437"/>
    </row>
    <row r="183" spans="1:11" ht="15.75" hidden="1" thickBot="1">
      <c r="A183" s="601"/>
      <c r="B183" s="472"/>
      <c r="C183" s="135">
        <v>0</v>
      </c>
      <c r="D183" s="136">
        <v>0</v>
      </c>
      <c r="E183" s="136">
        <v>0</v>
      </c>
      <c r="F183" s="538">
        <v>0</v>
      </c>
      <c r="G183" s="534">
        <f t="shared" si="6"/>
        <v>0</v>
      </c>
      <c r="H183" s="537">
        <v>0</v>
      </c>
      <c r="J183" s="437"/>
      <c r="K183" s="437"/>
    </row>
    <row r="184" spans="1:11" ht="15.75" hidden="1" thickBot="1">
      <c r="A184" s="601"/>
      <c r="B184" s="472"/>
      <c r="C184" s="135">
        <v>0</v>
      </c>
      <c r="D184" s="136">
        <v>0</v>
      </c>
      <c r="E184" s="136">
        <v>0</v>
      </c>
      <c r="F184" s="538">
        <v>0</v>
      </c>
      <c r="G184" s="534">
        <f t="shared" si="6"/>
        <v>0</v>
      </c>
      <c r="H184" s="537">
        <v>0</v>
      </c>
      <c r="J184" s="437"/>
      <c r="K184" s="437"/>
    </row>
    <row r="185" spans="1:11" ht="15.75" hidden="1" thickBot="1">
      <c r="A185" s="601"/>
      <c r="B185" s="472"/>
      <c r="C185" s="135">
        <v>0</v>
      </c>
      <c r="D185" s="136">
        <v>0</v>
      </c>
      <c r="E185" s="136">
        <v>0</v>
      </c>
      <c r="F185" s="538">
        <v>0</v>
      </c>
      <c r="G185" s="534">
        <f t="shared" si="6"/>
        <v>0</v>
      </c>
      <c r="H185" s="537">
        <v>0</v>
      </c>
      <c r="J185" s="437"/>
      <c r="K185" s="437"/>
    </row>
    <row r="186" spans="1:11" ht="15.75" hidden="1" thickBot="1">
      <c r="A186" s="601"/>
      <c r="B186" s="472"/>
      <c r="C186" s="135">
        <v>0</v>
      </c>
      <c r="D186" s="136">
        <v>0</v>
      </c>
      <c r="E186" s="136">
        <v>0</v>
      </c>
      <c r="F186" s="538">
        <v>0</v>
      </c>
      <c r="G186" s="534">
        <f t="shared" si="6"/>
        <v>0</v>
      </c>
      <c r="H186" s="537">
        <v>0</v>
      </c>
      <c r="J186" s="437"/>
      <c r="K186" s="437"/>
    </row>
    <row r="187" spans="1:11" ht="15.75" hidden="1" thickBot="1">
      <c r="A187" s="601"/>
      <c r="B187" s="472"/>
      <c r="C187" s="135">
        <v>0</v>
      </c>
      <c r="D187" s="136">
        <v>0</v>
      </c>
      <c r="E187" s="136">
        <v>0</v>
      </c>
      <c r="F187" s="538">
        <v>0</v>
      </c>
      <c r="G187" s="534">
        <f t="shared" si="6"/>
        <v>0</v>
      </c>
      <c r="H187" s="537">
        <v>0</v>
      </c>
      <c r="J187" s="437"/>
      <c r="K187" s="437"/>
    </row>
    <row r="188" spans="1:11" ht="15.75" hidden="1" thickBot="1">
      <c r="A188" s="601"/>
      <c r="B188" s="472"/>
      <c r="C188" s="135">
        <v>0</v>
      </c>
      <c r="D188" s="136">
        <v>0</v>
      </c>
      <c r="E188" s="136">
        <v>0</v>
      </c>
      <c r="F188" s="538">
        <v>0</v>
      </c>
      <c r="G188" s="534">
        <f t="shared" si="6"/>
        <v>0</v>
      </c>
      <c r="H188" s="537">
        <v>0</v>
      </c>
      <c r="J188" s="437"/>
      <c r="K188" s="437"/>
    </row>
    <row r="189" spans="1:11" ht="15.75" hidden="1" thickBot="1">
      <c r="A189" s="601"/>
      <c r="B189" s="472"/>
      <c r="C189" s="135">
        <v>0</v>
      </c>
      <c r="D189" s="136">
        <v>0</v>
      </c>
      <c r="E189" s="136">
        <v>0</v>
      </c>
      <c r="F189" s="538">
        <v>0</v>
      </c>
      <c r="G189" s="534">
        <f t="shared" si="6"/>
        <v>0</v>
      </c>
      <c r="H189" s="537">
        <v>0</v>
      </c>
      <c r="J189" s="437"/>
      <c r="K189" s="437"/>
    </row>
    <row r="190" spans="1:11" ht="15.75" hidden="1" thickBot="1">
      <c r="A190" s="601"/>
      <c r="B190" s="472"/>
      <c r="C190" s="135">
        <v>0</v>
      </c>
      <c r="D190" s="136">
        <v>0</v>
      </c>
      <c r="E190" s="136">
        <v>0</v>
      </c>
      <c r="F190" s="538">
        <v>0</v>
      </c>
      <c r="G190" s="534">
        <f t="shared" si="6"/>
        <v>0</v>
      </c>
      <c r="H190" s="537">
        <v>0</v>
      </c>
      <c r="J190" s="437"/>
      <c r="K190" s="437"/>
    </row>
    <row r="191" spans="1:11" ht="15.75" hidden="1" thickBot="1">
      <c r="A191" s="601"/>
      <c r="B191" s="472"/>
      <c r="C191" s="135">
        <v>0</v>
      </c>
      <c r="D191" s="136">
        <v>0</v>
      </c>
      <c r="E191" s="136">
        <v>0</v>
      </c>
      <c r="F191" s="538">
        <v>0</v>
      </c>
      <c r="G191" s="534">
        <f t="shared" si="6"/>
        <v>0</v>
      </c>
      <c r="H191" s="537">
        <v>0</v>
      </c>
      <c r="J191" s="437"/>
      <c r="K191" s="437"/>
    </row>
    <row r="192" spans="1:11" ht="15.75" hidden="1" thickBot="1">
      <c r="A192" s="601"/>
      <c r="B192" s="472"/>
      <c r="C192" s="135">
        <v>0</v>
      </c>
      <c r="D192" s="136">
        <v>0</v>
      </c>
      <c r="E192" s="136">
        <v>0</v>
      </c>
      <c r="F192" s="538">
        <v>0</v>
      </c>
      <c r="G192" s="534">
        <f t="shared" si="6"/>
        <v>0</v>
      </c>
      <c r="H192" s="537">
        <v>0</v>
      </c>
      <c r="J192" s="437"/>
      <c r="K192" s="437"/>
    </row>
    <row r="193" spans="1:11" ht="15.75" hidden="1" thickBot="1">
      <c r="A193" s="601"/>
      <c r="B193" s="472"/>
      <c r="C193" s="135">
        <v>0</v>
      </c>
      <c r="D193" s="136">
        <v>0</v>
      </c>
      <c r="E193" s="136">
        <v>0</v>
      </c>
      <c r="F193" s="538">
        <v>0</v>
      </c>
      <c r="G193" s="534">
        <f t="shared" si="6"/>
        <v>0</v>
      </c>
      <c r="H193" s="537">
        <v>0</v>
      </c>
      <c r="J193" s="437"/>
      <c r="K193" s="437"/>
    </row>
    <row r="194" spans="1:11" ht="15.75" hidden="1" thickBot="1">
      <c r="A194" s="601"/>
      <c r="B194" s="472"/>
      <c r="C194" s="135">
        <v>0</v>
      </c>
      <c r="D194" s="136">
        <v>0</v>
      </c>
      <c r="E194" s="136">
        <v>0</v>
      </c>
      <c r="F194" s="538">
        <v>0</v>
      </c>
      <c r="G194" s="534">
        <f t="shared" si="6"/>
        <v>0</v>
      </c>
      <c r="H194" s="537">
        <v>0</v>
      </c>
      <c r="J194" s="437"/>
      <c r="K194" s="437"/>
    </row>
    <row r="195" spans="1:11" ht="15.75" hidden="1" thickBot="1">
      <c r="A195" s="601"/>
      <c r="B195" s="472"/>
      <c r="C195" s="135">
        <v>0</v>
      </c>
      <c r="D195" s="136">
        <v>0</v>
      </c>
      <c r="E195" s="136">
        <v>0</v>
      </c>
      <c r="F195" s="538">
        <v>0</v>
      </c>
      <c r="G195" s="534">
        <f t="shared" si="6"/>
        <v>0</v>
      </c>
      <c r="H195" s="537">
        <v>0</v>
      </c>
      <c r="J195" s="437"/>
      <c r="K195" s="437"/>
    </row>
    <row r="196" spans="1:11" ht="15.75" hidden="1" thickBot="1">
      <c r="A196" s="601"/>
      <c r="B196" s="472"/>
      <c r="C196" s="135">
        <v>0</v>
      </c>
      <c r="D196" s="136">
        <v>0</v>
      </c>
      <c r="E196" s="136">
        <v>0</v>
      </c>
      <c r="F196" s="538">
        <v>0</v>
      </c>
      <c r="G196" s="534">
        <f t="shared" si="6"/>
        <v>0</v>
      </c>
      <c r="H196" s="537">
        <v>0</v>
      </c>
      <c r="J196" s="437"/>
      <c r="K196" s="437"/>
    </row>
    <row r="197" spans="1:11" ht="15.75" hidden="1" thickBot="1">
      <c r="A197" s="601"/>
      <c r="B197" s="472"/>
      <c r="C197" s="135">
        <v>0</v>
      </c>
      <c r="D197" s="136">
        <v>0</v>
      </c>
      <c r="E197" s="136">
        <v>0</v>
      </c>
      <c r="F197" s="538">
        <v>0</v>
      </c>
      <c r="G197" s="534">
        <f t="shared" si="6"/>
        <v>0</v>
      </c>
      <c r="H197" s="537">
        <v>0</v>
      </c>
      <c r="J197" s="437"/>
      <c r="K197" s="437"/>
    </row>
    <row r="198" spans="1:11" ht="15.75" hidden="1" thickBot="1">
      <c r="A198" s="601"/>
      <c r="B198" s="472"/>
      <c r="C198" s="135">
        <v>0</v>
      </c>
      <c r="D198" s="136">
        <v>0</v>
      </c>
      <c r="E198" s="136">
        <v>0</v>
      </c>
      <c r="F198" s="538">
        <v>0</v>
      </c>
      <c r="G198" s="534">
        <f t="shared" si="6"/>
        <v>0</v>
      </c>
      <c r="H198" s="537">
        <v>0</v>
      </c>
      <c r="J198" s="437"/>
      <c r="K198" s="437"/>
    </row>
    <row r="199" spans="1:11" ht="15.75" hidden="1" thickBot="1">
      <c r="A199" s="601"/>
      <c r="B199" s="472"/>
      <c r="C199" s="135">
        <v>0</v>
      </c>
      <c r="D199" s="136">
        <v>0</v>
      </c>
      <c r="E199" s="136">
        <v>0</v>
      </c>
      <c r="F199" s="538">
        <v>0</v>
      </c>
      <c r="G199" s="534">
        <f t="shared" si="6"/>
        <v>0</v>
      </c>
      <c r="H199" s="537">
        <v>0</v>
      </c>
      <c r="J199" s="437"/>
      <c r="K199" s="437"/>
    </row>
    <row r="200" spans="1:11" ht="15.75" hidden="1" thickBot="1">
      <c r="A200" s="601"/>
      <c r="B200" s="472"/>
      <c r="C200" s="135">
        <v>0</v>
      </c>
      <c r="D200" s="136">
        <v>0</v>
      </c>
      <c r="E200" s="136">
        <v>0</v>
      </c>
      <c r="F200" s="538">
        <v>0</v>
      </c>
      <c r="G200" s="534">
        <f t="shared" si="6"/>
        <v>0</v>
      </c>
      <c r="H200" s="537">
        <v>0</v>
      </c>
      <c r="J200" s="437"/>
      <c r="K200" s="437"/>
    </row>
    <row r="201" spans="1:11" ht="15.75" hidden="1" thickBot="1">
      <c r="A201" s="601"/>
      <c r="B201" s="472"/>
      <c r="C201" s="135">
        <v>0</v>
      </c>
      <c r="D201" s="136">
        <v>0</v>
      </c>
      <c r="E201" s="136">
        <v>0</v>
      </c>
      <c r="F201" s="538">
        <v>0</v>
      </c>
      <c r="G201" s="534">
        <f t="shared" si="6"/>
        <v>0</v>
      </c>
      <c r="H201" s="537">
        <v>0</v>
      </c>
      <c r="J201" s="437"/>
      <c r="K201" s="437"/>
    </row>
    <row r="202" spans="1:11" ht="15.75" hidden="1" thickBot="1">
      <c r="A202" s="601"/>
      <c r="B202" s="472"/>
      <c r="C202" s="135">
        <v>0</v>
      </c>
      <c r="D202" s="136">
        <v>0</v>
      </c>
      <c r="E202" s="136">
        <v>0</v>
      </c>
      <c r="F202" s="538">
        <v>0</v>
      </c>
      <c r="G202" s="534">
        <f t="shared" si="6"/>
        <v>0</v>
      </c>
      <c r="H202" s="537">
        <v>0</v>
      </c>
      <c r="J202" s="437"/>
      <c r="K202" s="437"/>
    </row>
    <row r="203" spans="1:11" ht="15.75" hidden="1" thickBot="1">
      <c r="A203" s="601"/>
      <c r="B203" s="472"/>
      <c r="C203" s="135">
        <v>0</v>
      </c>
      <c r="D203" s="136">
        <v>0</v>
      </c>
      <c r="E203" s="136">
        <v>0</v>
      </c>
      <c r="F203" s="538">
        <v>0</v>
      </c>
      <c r="G203" s="534">
        <f t="shared" si="6"/>
        <v>0</v>
      </c>
      <c r="H203" s="537">
        <v>0</v>
      </c>
      <c r="J203" s="437"/>
      <c r="K203" s="437"/>
    </row>
    <row r="204" spans="1:11" ht="15.75" hidden="1" thickBot="1">
      <c r="A204" s="601"/>
      <c r="B204" s="472"/>
      <c r="C204" s="135">
        <v>0</v>
      </c>
      <c r="D204" s="136">
        <v>0</v>
      </c>
      <c r="E204" s="136">
        <v>0</v>
      </c>
      <c r="F204" s="538">
        <v>0</v>
      </c>
      <c r="G204" s="534">
        <f t="shared" si="6"/>
        <v>0</v>
      </c>
      <c r="H204" s="537">
        <v>0</v>
      </c>
      <c r="J204" s="437"/>
      <c r="K204" s="437"/>
    </row>
    <row r="205" spans="1:11" ht="15.75" hidden="1" thickBot="1">
      <c r="A205" s="601"/>
      <c r="B205" s="472"/>
      <c r="C205" s="135">
        <v>0</v>
      </c>
      <c r="D205" s="136">
        <v>0</v>
      </c>
      <c r="E205" s="136">
        <v>0</v>
      </c>
      <c r="F205" s="538">
        <v>0</v>
      </c>
      <c r="G205" s="534">
        <f t="shared" si="6"/>
        <v>0</v>
      </c>
      <c r="H205" s="537">
        <v>0</v>
      </c>
      <c r="J205" s="437"/>
      <c r="K205" s="437"/>
    </row>
    <row r="206" spans="1:11" ht="15.75" hidden="1" thickBot="1">
      <c r="A206" s="601"/>
      <c r="B206" s="472"/>
      <c r="C206" s="135">
        <v>0</v>
      </c>
      <c r="D206" s="136">
        <v>0</v>
      </c>
      <c r="E206" s="136">
        <v>0</v>
      </c>
      <c r="F206" s="538">
        <v>0</v>
      </c>
      <c r="G206" s="534">
        <f t="shared" si="6"/>
        <v>0</v>
      </c>
      <c r="H206" s="537">
        <v>0</v>
      </c>
      <c r="J206" s="437"/>
      <c r="K206" s="437"/>
    </row>
    <row r="207" spans="1:11" ht="15.75" hidden="1" thickBot="1">
      <c r="A207" s="601"/>
      <c r="B207" s="472"/>
      <c r="C207" s="135">
        <v>0</v>
      </c>
      <c r="D207" s="136">
        <v>0</v>
      </c>
      <c r="E207" s="136">
        <v>0</v>
      </c>
      <c r="F207" s="538">
        <v>0</v>
      </c>
      <c r="G207" s="534">
        <f t="shared" si="6"/>
        <v>0</v>
      </c>
      <c r="H207" s="537">
        <v>0</v>
      </c>
      <c r="J207" s="437"/>
      <c r="K207" s="437"/>
    </row>
    <row r="208" spans="1:11" ht="15.75" hidden="1" thickBot="1">
      <c r="A208" s="601"/>
      <c r="B208" s="472"/>
      <c r="C208" s="135">
        <v>0</v>
      </c>
      <c r="D208" s="136">
        <v>0</v>
      </c>
      <c r="E208" s="136">
        <v>0</v>
      </c>
      <c r="F208" s="538">
        <v>0</v>
      </c>
      <c r="G208" s="534">
        <f>+C208+D208+E208+F208</f>
        <v>0</v>
      </c>
      <c r="H208" s="537">
        <v>0</v>
      </c>
      <c r="J208" s="437"/>
      <c r="K208" s="437"/>
    </row>
    <row r="209" spans="1:11" ht="15.75" hidden="1" thickBot="1">
      <c r="A209" s="601"/>
      <c r="B209" s="472"/>
      <c r="C209" s="135">
        <v>0</v>
      </c>
      <c r="D209" s="136">
        <v>0</v>
      </c>
      <c r="E209" s="136">
        <v>0</v>
      </c>
      <c r="F209" s="538">
        <v>0</v>
      </c>
      <c r="G209" s="534">
        <f>+C209+D209+E209+F209</f>
        <v>0</v>
      </c>
      <c r="H209" s="537">
        <v>0</v>
      </c>
      <c r="J209" s="437"/>
      <c r="K209" s="437"/>
    </row>
    <row r="210" spans="1:11" ht="15.75" hidden="1" thickBot="1">
      <c r="A210" s="601"/>
      <c r="B210" s="472"/>
      <c r="C210" s="135">
        <v>0</v>
      </c>
      <c r="D210" s="136">
        <v>0</v>
      </c>
      <c r="E210" s="136">
        <v>0</v>
      </c>
      <c r="F210" s="538">
        <v>0</v>
      </c>
      <c r="G210" s="534">
        <f>+C210+D210+E210+F210</f>
        <v>0</v>
      </c>
      <c r="H210" s="537">
        <v>0</v>
      </c>
      <c r="J210" s="437"/>
      <c r="K210" s="437"/>
    </row>
    <row r="211" spans="1:11" ht="15.75" hidden="1" thickBot="1">
      <c r="A211" s="601"/>
      <c r="B211" s="472"/>
      <c r="C211" s="452">
        <v>0</v>
      </c>
      <c r="D211" s="451">
        <v>0</v>
      </c>
      <c r="E211" s="451">
        <v>0</v>
      </c>
      <c r="F211" s="548">
        <v>0</v>
      </c>
      <c r="G211" s="547">
        <f>+C211+D211+E211+F211</f>
        <v>0</v>
      </c>
      <c r="H211" s="546">
        <v>0</v>
      </c>
      <c r="J211" s="437"/>
      <c r="K211" s="437"/>
    </row>
    <row r="212" spans="1:11" ht="16.5" thickTop="1" thickBot="1">
      <c r="A212" s="596"/>
      <c r="B212" s="595" t="s">
        <v>551</v>
      </c>
      <c r="C212" s="450">
        <f t="shared" ref="C212:H212" si="7">SUM(C112:C211)</f>
        <v>0</v>
      </c>
      <c r="D212" s="447">
        <f t="shared" si="7"/>
        <v>0</v>
      </c>
      <c r="E212" s="447">
        <f t="shared" si="7"/>
        <v>0</v>
      </c>
      <c r="F212" s="446">
        <f t="shared" si="7"/>
        <v>0</v>
      </c>
      <c r="G212" s="448">
        <f t="shared" si="7"/>
        <v>0</v>
      </c>
      <c r="H212" s="445">
        <f t="shared" si="7"/>
        <v>0</v>
      </c>
      <c r="J212" s="437"/>
      <c r="K212" s="437"/>
    </row>
    <row r="213" spans="1:11" ht="15.75" thickTop="1">
      <c r="A213" s="603"/>
      <c r="B213" s="602" t="s">
        <v>550</v>
      </c>
      <c r="C213" s="532"/>
      <c r="D213" s="542"/>
      <c r="E213" s="542"/>
      <c r="F213" s="541"/>
      <c r="G213" s="540"/>
      <c r="H213" s="539"/>
      <c r="J213" s="437"/>
      <c r="K213" s="437"/>
    </row>
    <row r="214" spans="1:11">
      <c r="A214" s="601"/>
      <c r="B214" s="472"/>
      <c r="C214" s="135">
        <v>0</v>
      </c>
      <c r="D214" s="136">
        <v>0</v>
      </c>
      <c r="E214" s="136">
        <v>0</v>
      </c>
      <c r="F214" s="538">
        <v>0</v>
      </c>
      <c r="G214" s="534">
        <f t="shared" ref="G214:G245" si="8">+C214+D214+E214+F214</f>
        <v>0</v>
      </c>
      <c r="H214" s="537">
        <v>0</v>
      </c>
      <c r="J214" s="437"/>
      <c r="K214" s="437"/>
    </row>
    <row r="215" spans="1:11">
      <c r="A215" s="601"/>
      <c r="B215" s="472"/>
      <c r="C215" s="135">
        <v>0</v>
      </c>
      <c r="D215" s="136">
        <v>0</v>
      </c>
      <c r="E215" s="136">
        <v>0</v>
      </c>
      <c r="F215" s="538">
        <v>0</v>
      </c>
      <c r="G215" s="534">
        <f t="shared" si="8"/>
        <v>0</v>
      </c>
      <c r="H215" s="537">
        <v>0</v>
      </c>
      <c r="J215" s="437"/>
      <c r="K215" s="437"/>
    </row>
    <row r="216" spans="1:11">
      <c r="A216" s="601"/>
      <c r="B216" s="472"/>
      <c r="C216" s="135">
        <v>0</v>
      </c>
      <c r="D216" s="136">
        <v>0</v>
      </c>
      <c r="E216" s="136">
        <v>0</v>
      </c>
      <c r="F216" s="538">
        <v>0</v>
      </c>
      <c r="G216" s="534">
        <f t="shared" si="8"/>
        <v>0</v>
      </c>
      <c r="H216" s="537">
        <v>0</v>
      </c>
      <c r="J216" s="437"/>
      <c r="K216" s="437"/>
    </row>
    <row r="217" spans="1:11">
      <c r="A217" s="601"/>
      <c r="B217" s="472"/>
      <c r="C217" s="135">
        <v>0</v>
      </c>
      <c r="D217" s="136">
        <v>0</v>
      </c>
      <c r="E217" s="136">
        <v>0</v>
      </c>
      <c r="F217" s="538">
        <v>0</v>
      </c>
      <c r="G217" s="534">
        <f t="shared" si="8"/>
        <v>0</v>
      </c>
      <c r="H217" s="537">
        <v>0</v>
      </c>
      <c r="J217" s="437"/>
      <c r="K217" s="437"/>
    </row>
    <row r="218" spans="1:11">
      <c r="A218" s="601"/>
      <c r="B218" s="472"/>
      <c r="C218" s="135">
        <v>0</v>
      </c>
      <c r="D218" s="136">
        <v>0</v>
      </c>
      <c r="E218" s="136">
        <v>0</v>
      </c>
      <c r="F218" s="538">
        <v>0</v>
      </c>
      <c r="G218" s="534">
        <f t="shared" si="8"/>
        <v>0</v>
      </c>
      <c r="H218" s="537">
        <v>0</v>
      </c>
      <c r="J218" s="437"/>
      <c r="K218" s="437"/>
    </row>
    <row r="219" spans="1:11">
      <c r="A219" s="601"/>
      <c r="B219" s="472"/>
      <c r="C219" s="135">
        <v>0</v>
      </c>
      <c r="D219" s="136">
        <v>0</v>
      </c>
      <c r="E219" s="136">
        <v>0</v>
      </c>
      <c r="F219" s="538">
        <v>0</v>
      </c>
      <c r="G219" s="534">
        <f t="shared" si="8"/>
        <v>0</v>
      </c>
      <c r="H219" s="537">
        <v>0</v>
      </c>
      <c r="J219" s="437"/>
      <c r="K219" s="437"/>
    </row>
    <row r="220" spans="1:11">
      <c r="A220" s="601"/>
      <c r="B220" s="472"/>
      <c r="C220" s="135">
        <v>0</v>
      </c>
      <c r="D220" s="136">
        <v>0</v>
      </c>
      <c r="E220" s="136">
        <v>0</v>
      </c>
      <c r="F220" s="538">
        <v>0</v>
      </c>
      <c r="G220" s="534">
        <f t="shared" si="8"/>
        <v>0</v>
      </c>
      <c r="H220" s="537">
        <v>0</v>
      </c>
      <c r="J220" s="437"/>
      <c r="K220" s="437"/>
    </row>
    <row r="221" spans="1:11">
      <c r="A221" s="601"/>
      <c r="B221" s="472"/>
      <c r="C221" s="135">
        <v>0</v>
      </c>
      <c r="D221" s="136">
        <v>0</v>
      </c>
      <c r="E221" s="136">
        <v>0</v>
      </c>
      <c r="F221" s="538">
        <v>0</v>
      </c>
      <c r="G221" s="534">
        <f t="shared" si="8"/>
        <v>0</v>
      </c>
      <c r="H221" s="537">
        <v>0</v>
      </c>
      <c r="J221" s="437"/>
      <c r="K221" s="437"/>
    </row>
    <row r="222" spans="1:11">
      <c r="A222" s="601"/>
      <c r="B222" s="472"/>
      <c r="C222" s="135">
        <v>0</v>
      </c>
      <c r="D222" s="136">
        <v>0</v>
      </c>
      <c r="E222" s="136">
        <v>0</v>
      </c>
      <c r="F222" s="538">
        <v>0</v>
      </c>
      <c r="G222" s="534">
        <f t="shared" si="8"/>
        <v>0</v>
      </c>
      <c r="H222" s="537">
        <v>0</v>
      </c>
      <c r="J222" s="437"/>
      <c r="K222" s="437"/>
    </row>
    <row r="223" spans="1:11">
      <c r="A223" s="601"/>
      <c r="B223" s="472"/>
      <c r="C223" s="135">
        <v>0</v>
      </c>
      <c r="D223" s="136">
        <v>0</v>
      </c>
      <c r="E223" s="136">
        <v>0</v>
      </c>
      <c r="F223" s="538">
        <v>0</v>
      </c>
      <c r="G223" s="534">
        <f t="shared" si="8"/>
        <v>0</v>
      </c>
      <c r="H223" s="537">
        <v>0</v>
      </c>
      <c r="J223" s="437"/>
      <c r="K223" s="437"/>
    </row>
    <row r="224" spans="1:11">
      <c r="A224" s="601"/>
      <c r="B224" s="472"/>
      <c r="C224" s="135">
        <v>0</v>
      </c>
      <c r="D224" s="136">
        <v>0</v>
      </c>
      <c r="E224" s="136">
        <v>0</v>
      </c>
      <c r="F224" s="538">
        <v>0</v>
      </c>
      <c r="G224" s="534">
        <f t="shared" si="8"/>
        <v>0</v>
      </c>
      <c r="H224" s="537">
        <v>0</v>
      </c>
      <c r="J224" s="437"/>
      <c r="K224" s="437"/>
    </row>
    <row r="225" spans="1:11">
      <c r="A225" s="601"/>
      <c r="B225" s="472"/>
      <c r="C225" s="135">
        <v>0</v>
      </c>
      <c r="D225" s="136">
        <v>0</v>
      </c>
      <c r="E225" s="136">
        <v>0</v>
      </c>
      <c r="F225" s="538">
        <v>0</v>
      </c>
      <c r="G225" s="534">
        <f t="shared" si="8"/>
        <v>0</v>
      </c>
      <c r="H225" s="537">
        <v>0</v>
      </c>
      <c r="J225" s="437"/>
      <c r="K225" s="437"/>
    </row>
    <row r="226" spans="1:11">
      <c r="A226" s="601"/>
      <c r="B226" s="472"/>
      <c r="C226" s="135">
        <v>0</v>
      </c>
      <c r="D226" s="136">
        <v>0</v>
      </c>
      <c r="E226" s="136">
        <v>0</v>
      </c>
      <c r="F226" s="538">
        <v>0</v>
      </c>
      <c r="G226" s="534">
        <f t="shared" si="8"/>
        <v>0</v>
      </c>
      <c r="H226" s="537">
        <v>0</v>
      </c>
      <c r="J226" s="437"/>
      <c r="K226" s="437"/>
    </row>
    <row r="227" spans="1:11">
      <c r="A227" s="601"/>
      <c r="B227" s="472"/>
      <c r="C227" s="135">
        <v>0</v>
      </c>
      <c r="D227" s="136">
        <v>0</v>
      </c>
      <c r="E227" s="136">
        <v>0</v>
      </c>
      <c r="F227" s="538">
        <v>0</v>
      </c>
      <c r="G227" s="534">
        <f t="shared" si="8"/>
        <v>0</v>
      </c>
      <c r="H227" s="537">
        <v>0</v>
      </c>
      <c r="J227" s="437"/>
      <c r="K227" s="437"/>
    </row>
    <row r="228" spans="1:11" ht="15.75" thickBot="1">
      <c r="A228" s="601"/>
      <c r="B228" s="472"/>
      <c r="C228" s="135">
        <v>0</v>
      </c>
      <c r="D228" s="136">
        <v>0</v>
      </c>
      <c r="E228" s="136">
        <v>0</v>
      </c>
      <c r="F228" s="538">
        <v>0</v>
      </c>
      <c r="G228" s="534">
        <f t="shared" si="8"/>
        <v>0</v>
      </c>
      <c r="H228" s="537">
        <v>0</v>
      </c>
      <c r="J228" s="437"/>
      <c r="K228" s="437"/>
    </row>
    <row r="229" spans="1:11" ht="15.75" hidden="1" thickBot="1">
      <c r="A229" s="601"/>
      <c r="B229" s="472"/>
      <c r="C229" s="135">
        <v>0</v>
      </c>
      <c r="D229" s="136">
        <v>0</v>
      </c>
      <c r="E229" s="136">
        <v>0</v>
      </c>
      <c r="F229" s="538">
        <v>0</v>
      </c>
      <c r="G229" s="534">
        <f t="shared" si="8"/>
        <v>0</v>
      </c>
      <c r="H229" s="537">
        <v>0</v>
      </c>
      <c r="J229" s="437"/>
      <c r="K229" s="437"/>
    </row>
    <row r="230" spans="1:11" ht="15.75" hidden="1" thickBot="1">
      <c r="A230" s="601"/>
      <c r="B230" s="472"/>
      <c r="C230" s="135">
        <v>0</v>
      </c>
      <c r="D230" s="136">
        <v>0</v>
      </c>
      <c r="E230" s="136">
        <v>0</v>
      </c>
      <c r="F230" s="538">
        <v>0</v>
      </c>
      <c r="G230" s="534">
        <f t="shared" si="8"/>
        <v>0</v>
      </c>
      <c r="H230" s="537">
        <v>0</v>
      </c>
      <c r="J230" s="437"/>
      <c r="K230" s="437"/>
    </row>
    <row r="231" spans="1:11" ht="15.75" hidden="1" thickBot="1">
      <c r="A231" s="601"/>
      <c r="B231" s="472"/>
      <c r="C231" s="135">
        <v>0</v>
      </c>
      <c r="D231" s="136">
        <v>0</v>
      </c>
      <c r="E231" s="136">
        <v>0</v>
      </c>
      <c r="F231" s="538">
        <v>0</v>
      </c>
      <c r="G231" s="534">
        <f t="shared" si="8"/>
        <v>0</v>
      </c>
      <c r="H231" s="537">
        <v>0</v>
      </c>
      <c r="J231" s="437"/>
      <c r="K231" s="437"/>
    </row>
    <row r="232" spans="1:11" ht="15.75" hidden="1" thickBot="1">
      <c r="A232" s="601"/>
      <c r="B232" s="472"/>
      <c r="C232" s="135">
        <v>0</v>
      </c>
      <c r="D232" s="136">
        <v>0</v>
      </c>
      <c r="E232" s="136">
        <v>0</v>
      </c>
      <c r="F232" s="538">
        <v>0</v>
      </c>
      <c r="G232" s="534">
        <f t="shared" si="8"/>
        <v>0</v>
      </c>
      <c r="H232" s="537">
        <v>0</v>
      </c>
      <c r="J232" s="437"/>
      <c r="K232" s="437"/>
    </row>
    <row r="233" spans="1:11" ht="15.75" hidden="1" thickBot="1">
      <c r="A233" s="601"/>
      <c r="B233" s="472"/>
      <c r="C233" s="135">
        <v>0</v>
      </c>
      <c r="D233" s="136">
        <v>0</v>
      </c>
      <c r="E233" s="136">
        <v>0</v>
      </c>
      <c r="F233" s="538">
        <v>0</v>
      </c>
      <c r="G233" s="534">
        <f t="shared" si="8"/>
        <v>0</v>
      </c>
      <c r="H233" s="537">
        <v>0</v>
      </c>
      <c r="J233" s="437"/>
      <c r="K233" s="437"/>
    </row>
    <row r="234" spans="1:11" ht="15.75" hidden="1" thickBot="1">
      <c r="A234" s="601"/>
      <c r="B234" s="472"/>
      <c r="C234" s="135">
        <v>0</v>
      </c>
      <c r="D234" s="136">
        <v>0</v>
      </c>
      <c r="E234" s="136">
        <v>0</v>
      </c>
      <c r="F234" s="538">
        <v>0</v>
      </c>
      <c r="G234" s="534">
        <f t="shared" si="8"/>
        <v>0</v>
      </c>
      <c r="H234" s="537">
        <v>0</v>
      </c>
      <c r="J234" s="437"/>
      <c r="K234" s="437"/>
    </row>
    <row r="235" spans="1:11" ht="15.75" hidden="1" thickBot="1">
      <c r="A235" s="601"/>
      <c r="B235" s="472"/>
      <c r="C235" s="135">
        <v>0</v>
      </c>
      <c r="D235" s="136">
        <v>0</v>
      </c>
      <c r="E235" s="136">
        <v>0</v>
      </c>
      <c r="F235" s="538">
        <v>0</v>
      </c>
      <c r="G235" s="534">
        <f t="shared" si="8"/>
        <v>0</v>
      </c>
      <c r="H235" s="537">
        <v>0</v>
      </c>
      <c r="J235" s="437"/>
      <c r="K235" s="437"/>
    </row>
    <row r="236" spans="1:11" ht="15.75" hidden="1" thickBot="1">
      <c r="A236" s="601"/>
      <c r="B236" s="472"/>
      <c r="C236" s="135">
        <v>0</v>
      </c>
      <c r="D236" s="136">
        <v>0</v>
      </c>
      <c r="E236" s="136">
        <v>0</v>
      </c>
      <c r="F236" s="538">
        <v>0</v>
      </c>
      <c r="G236" s="534">
        <f t="shared" si="8"/>
        <v>0</v>
      </c>
      <c r="H236" s="537">
        <v>0</v>
      </c>
      <c r="J236" s="437"/>
      <c r="K236" s="437"/>
    </row>
    <row r="237" spans="1:11" ht="15.75" hidden="1" thickBot="1">
      <c r="A237" s="601"/>
      <c r="B237" s="472"/>
      <c r="C237" s="135">
        <v>0</v>
      </c>
      <c r="D237" s="136">
        <v>0</v>
      </c>
      <c r="E237" s="136">
        <v>0</v>
      </c>
      <c r="F237" s="538">
        <v>0</v>
      </c>
      <c r="G237" s="534">
        <f t="shared" si="8"/>
        <v>0</v>
      </c>
      <c r="H237" s="537">
        <v>0</v>
      </c>
      <c r="J237" s="437"/>
      <c r="K237" s="437"/>
    </row>
    <row r="238" spans="1:11" ht="15.75" hidden="1" thickBot="1">
      <c r="A238" s="601"/>
      <c r="B238" s="472"/>
      <c r="C238" s="135">
        <v>0</v>
      </c>
      <c r="D238" s="136">
        <v>0</v>
      </c>
      <c r="E238" s="136">
        <v>0</v>
      </c>
      <c r="F238" s="538">
        <v>0</v>
      </c>
      <c r="G238" s="534">
        <f t="shared" si="8"/>
        <v>0</v>
      </c>
      <c r="H238" s="537">
        <v>0</v>
      </c>
      <c r="J238" s="437"/>
      <c r="K238" s="437"/>
    </row>
    <row r="239" spans="1:11" ht="15.75" hidden="1" thickBot="1">
      <c r="A239" s="601"/>
      <c r="B239" s="472"/>
      <c r="C239" s="135">
        <v>0</v>
      </c>
      <c r="D239" s="136">
        <v>0</v>
      </c>
      <c r="E239" s="136">
        <v>0</v>
      </c>
      <c r="F239" s="538">
        <v>0</v>
      </c>
      <c r="G239" s="534">
        <f t="shared" si="8"/>
        <v>0</v>
      </c>
      <c r="H239" s="537">
        <v>0</v>
      </c>
      <c r="J239" s="437"/>
      <c r="K239" s="437"/>
    </row>
    <row r="240" spans="1:11" ht="15.75" hidden="1" thickBot="1">
      <c r="A240" s="601"/>
      <c r="B240" s="472"/>
      <c r="C240" s="135">
        <v>0</v>
      </c>
      <c r="D240" s="136">
        <v>0</v>
      </c>
      <c r="E240" s="136">
        <v>0</v>
      </c>
      <c r="F240" s="538">
        <v>0</v>
      </c>
      <c r="G240" s="534">
        <f t="shared" si="8"/>
        <v>0</v>
      </c>
      <c r="H240" s="537">
        <v>0</v>
      </c>
      <c r="J240" s="437"/>
      <c r="K240" s="437"/>
    </row>
    <row r="241" spans="1:11" ht="15.75" hidden="1" thickBot="1">
      <c r="A241" s="601"/>
      <c r="B241" s="472"/>
      <c r="C241" s="135">
        <v>0</v>
      </c>
      <c r="D241" s="136">
        <v>0</v>
      </c>
      <c r="E241" s="136">
        <v>0</v>
      </c>
      <c r="F241" s="538">
        <v>0</v>
      </c>
      <c r="G241" s="534">
        <f t="shared" si="8"/>
        <v>0</v>
      </c>
      <c r="H241" s="537">
        <v>0</v>
      </c>
      <c r="J241" s="437"/>
      <c r="K241" s="437"/>
    </row>
    <row r="242" spans="1:11" ht="15.75" hidden="1" thickBot="1">
      <c r="A242" s="601"/>
      <c r="B242" s="472"/>
      <c r="C242" s="135">
        <v>0</v>
      </c>
      <c r="D242" s="136">
        <v>0</v>
      </c>
      <c r="E242" s="136">
        <v>0</v>
      </c>
      <c r="F242" s="538">
        <v>0</v>
      </c>
      <c r="G242" s="534">
        <f t="shared" si="8"/>
        <v>0</v>
      </c>
      <c r="H242" s="537">
        <v>0</v>
      </c>
      <c r="J242" s="437"/>
      <c r="K242" s="437"/>
    </row>
    <row r="243" spans="1:11" ht="15.75" hidden="1" thickBot="1">
      <c r="A243" s="601"/>
      <c r="B243" s="472"/>
      <c r="C243" s="135">
        <v>0</v>
      </c>
      <c r="D243" s="136">
        <v>0</v>
      </c>
      <c r="E243" s="136">
        <v>0</v>
      </c>
      <c r="F243" s="538">
        <v>0</v>
      </c>
      <c r="G243" s="534">
        <f t="shared" si="8"/>
        <v>0</v>
      </c>
      <c r="H243" s="537">
        <v>0</v>
      </c>
      <c r="J243" s="437"/>
      <c r="K243" s="437"/>
    </row>
    <row r="244" spans="1:11" ht="15.75" hidden="1" thickBot="1">
      <c r="A244" s="601"/>
      <c r="B244" s="472"/>
      <c r="C244" s="135">
        <v>0</v>
      </c>
      <c r="D244" s="136">
        <v>0</v>
      </c>
      <c r="E244" s="136">
        <v>0</v>
      </c>
      <c r="F244" s="538">
        <v>0</v>
      </c>
      <c r="G244" s="534">
        <f t="shared" si="8"/>
        <v>0</v>
      </c>
      <c r="H244" s="537">
        <v>0</v>
      </c>
      <c r="J244" s="437"/>
      <c r="K244" s="437"/>
    </row>
    <row r="245" spans="1:11" ht="15.75" hidden="1" thickBot="1">
      <c r="A245" s="601"/>
      <c r="B245" s="472"/>
      <c r="C245" s="135">
        <v>0</v>
      </c>
      <c r="D245" s="136">
        <v>0</v>
      </c>
      <c r="E245" s="136">
        <v>0</v>
      </c>
      <c r="F245" s="538">
        <v>0</v>
      </c>
      <c r="G245" s="534">
        <f t="shared" si="8"/>
        <v>0</v>
      </c>
      <c r="H245" s="537">
        <v>0</v>
      </c>
      <c r="J245" s="437"/>
      <c r="K245" s="437"/>
    </row>
    <row r="246" spans="1:11" ht="15.75" hidden="1" thickBot="1">
      <c r="A246" s="601"/>
      <c r="B246" s="472"/>
      <c r="C246" s="135">
        <v>0</v>
      </c>
      <c r="D246" s="136">
        <v>0</v>
      </c>
      <c r="E246" s="136">
        <v>0</v>
      </c>
      <c r="F246" s="538">
        <v>0</v>
      </c>
      <c r="G246" s="534">
        <f t="shared" ref="G246:G277" si="9">+C246+D246+E246+F246</f>
        <v>0</v>
      </c>
      <c r="H246" s="537">
        <v>0</v>
      </c>
      <c r="J246" s="437"/>
      <c r="K246" s="437"/>
    </row>
    <row r="247" spans="1:11" ht="15.75" hidden="1" thickBot="1">
      <c r="A247" s="601"/>
      <c r="B247" s="472"/>
      <c r="C247" s="135">
        <v>0</v>
      </c>
      <c r="D247" s="136">
        <v>0</v>
      </c>
      <c r="E247" s="136">
        <v>0</v>
      </c>
      <c r="F247" s="538">
        <v>0</v>
      </c>
      <c r="G247" s="534">
        <f t="shared" si="9"/>
        <v>0</v>
      </c>
      <c r="H247" s="537">
        <v>0</v>
      </c>
      <c r="J247" s="437"/>
      <c r="K247" s="437"/>
    </row>
    <row r="248" spans="1:11" ht="15.75" hidden="1" thickBot="1">
      <c r="A248" s="601"/>
      <c r="B248" s="472"/>
      <c r="C248" s="135">
        <v>0</v>
      </c>
      <c r="D248" s="136">
        <v>0</v>
      </c>
      <c r="E248" s="136">
        <v>0</v>
      </c>
      <c r="F248" s="538">
        <v>0</v>
      </c>
      <c r="G248" s="534">
        <f t="shared" si="9"/>
        <v>0</v>
      </c>
      <c r="H248" s="537">
        <v>0</v>
      </c>
      <c r="J248" s="437"/>
      <c r="K248" s="437"/>
    </row>
    <row r="249" spans="1:11" ht="15.75" hidden="1" thickBot="1">
      <c r="A249" s="601"/>
      <c r="B249" s="472"/>
      <c r="C249" s="135">
        <v>0</v>
      </c>
      <c r="D249" s="136">
        <v>0</v>
      </c>
      <c r="E249" s="136">
        <v>0</v>
      </c>
      <c r="F249" s="538">
        <v>0</v>
      </c>
      <c r="G249" s="534">
        <f t="shared" si="9"/>
        <v>0</v>
      </c>
      <c r="H249" s="537">
        <v>0</v>
      </c>
      <c r="J249" s="437"/>
      <c r="K249" s="437"/>
    </row>
    <row r="250" spans="1:11" ht="15.75" hidden="1" thickBot="1">
      <c r="A250" s="601"/>
      <c r="B250" s="472"/>
      <c r="C250" s="135">
        <v>0</v>
      </c>
      <c r="D250" s="136">
        <v>0</v>
      </c>
      <c r="E250" s="136">
        <v>0</v>
      </c>
      <c r="F250" s="538">
        <v>0</v>
      </c>
      <c r="G250" s="534">
        <f t="shared" si="9"/>
        <v>0</v>
      </c>
      <c r="H250" s="537">
        <v>0</v>
      </c>
      <c r="J250" s="437"/>
      <c r="K250" s="437"/>
    </row>
    <row r="251" spans="1:11" ht="15.75" hidden="1" thickBot="1">
      <c r="A251" s="601"/>
      <c r="B251" s="472"/>
      <c r="C251" s="135">
        <v>0</v>
      </c>
      <c r="D251" s="136">
        <v>0</v>
      </c>
      <c r="E251" s="136">
        <v>0</v>
      </c>
      <c r="F251" s="538">
        <v>0</v>
      </c>
      <c r="G251" s="534">
        <f t="shared" si="9"/>
        <v>0</v>
      </c>
      <c r="H251" s="537">
        <v>0</v>
      </c>
      <c r="J251" s="437"/>
      <c r="K251" s="437"/>
    </row>
    <row r="252" spans="1:11" ht="15.75" hidden="1" thickBot="1">
      <c r="A252" s="601"/>
      <c r="B252" s="472"/>
      <c r="C252" s="135">
        <v>0</v>
      </c>
      <c r="D252" s="136">
        <v>0</v>
      </c>
      <c r="E252" s="136">
        <v>0</v>
      </c>
      <c r="F252" s="538">
        <v>0</v>
      </c>
      <c r="G252" s="534">
        <f t="shared" si="9"/>
        <v>0</v>
      </c>
      <c r="H252" s="537">
        <v>0</v>
      </c>
      <c r="J252" s="437"/>
      <c r="K252" s="437"/>
    </row>
    <row r="253" spans="1:11" ht="15.75" hidden="1" thickBot="1">
      <c r="A253" s="601"/>
      <c r="B253" s="472"/>
      <c r="C253" s="135">
        <v>0</v>
      </c>
      <c r="D253" s="136">
        <v>0</v>
      </c>
      <c r="E253" s="136">
        <v>0</v>
      </c>
      <c r="F253" s="538">
        <v>0</v>
      </c>
      <c r="G253" s="534">
        <f t="shared" si="9"/>
        <v>0</v>
      </c>
      <c r="H253" s="537">
        <v>0</v>
      </c>
      <c r="J253" s="437"/>
      <c r="K253" s="437"/>
    </row>
    <row r="254" spans="1:11" ht="15.75" hidden="1" thickBot="1">
      <c r="A254" s="601"/>
      <c r="B254" s="472"/>
      <c r="C254" s="135">
        <v>0</v>
      </c>
      <c r="D254" s="136">
        <v>0</v>
      </c>
      <c r="E254" s="136">
        <v>0</v>
      </c>
      <c r="F254" s="538">
        <v>0</v>
      </c>
      <c r="G254" s="534">
        <f t="shared" si="9"/>
        <v>0</v>
      </c>
      <c r="H254" s="537">
        <v>0</v>
      </c>
      <c r="J254" s="437"/>
      <c r="K254" s="437"/>
    </row>
    <row r="255" spans="1:11" ht="15.75" hidden="1" thickBot="1">
      <c r="A255" s="601"/>
      <c r="B255" s="472"/>
      <c r="C255" s="135">
        <v>0</v>
      </c>
      <c r="D255" s="136">
        <v>0</v>
      </c>
      <c r="E255" s="136">
        <v>0</v>
      </c>
      <c r="F255" s="538">
        <v>0</v>
      </c>
      <c r="G255" s="534">
        <f t="shared" si="9"/>
        <v>0</v>
      </c>
      <c r="H255" s="537">
        <v>0</v>
      </c>
      <c r="J255" s="437"/>
      <c r="K255" s="437"/>
    </row>
    <row r="256" spans="1:11" ht="15.75" hidden="1" thickBot="1">
      <c r="A256" s="601"/>
      <c r="B256" s="472"/>
      <c r="C256" s="135">
        <v>0</v>
      </c>
      <c r="D256" s="136">
        <v>0</v>
      </c>
      <c r="E256" s="136">
        <v>0</v>
      </c>
      <c r="F256" s="538">
        <v>0</v>
      </c>
      <c r="G256" s="534">
        <f t="shared" si="9"/>
        <v>0</v>
      </c>
      <c r="H256" s="537">
        <v>0</v>
      </c>
      <c r="J256" s="437"/>
      <c r="K256" s="437"/>
    </row>
    <row r="257" spans="1:11" ht="15.75" hidden="1" thickBot="1">
      <c r="A257" s="601"/>
      <c r="B257" s="472"/>
      <c r="C257" s="135">
        <v>0</v>
      </c>
      <c r="D257" s="136">
        <v>0</v>
      </c>
      <c r="E257" s="136">
        <v>0</v>
      </c>
      <c r="F257" s="538">
        <v>0</v>
      </c>
      <c r="G257" s="534">
        <f t="shared" si="9"/>
        <v>0</v>
      </c>
      <c r="H257" s="537">
        <v>0</v>
      </c>
      <c r="J257" s="437"/>
      <c r="K257" s="437"/>
    </row>
    <row r="258" spans="1:11" ht="15.75" hidden="1" thickBot="1">
      <c r="A258" s="601"/>
      <c r="B258" s="472"/>
      <c r="C258" s="135">
        <v>0</v>
      </c>
      <c r="D258" s="136">
        <v>0</v>
      </c>
      <c r="E258" s="136">
        <v>0</v>
      </c>
      <c r="F258" s="538">
        <v>0</v>
      </c>
      <c r="G258" s="534">
        <f t="shared" si="9"/>
        <v>0</v>
      </c>
      <c r="H258" s="537">
        <v>0</v>
      </c>
      <c r="J258" s="437"/>
      <c r="K258" s="437"/>
    </row>
    <row r="259" spans="1:11" ht="15.75" hidden="1" thickBot="1">
      <c r="A259" s="601"/>
      <c r="B259" s="472"/>
      <c r="C259" s="135">
        <v>0</v>
      </c>
      <c r="D259" s="136">
        <v>0</v>
      </c>
      <c r="E259" s="136">
        <v>0</v>
      </c>
      <c r="F259" s="538">
        <v>0</v>
      </c>
      <c r="G259" s="534">
        <f t="shared" si="9"/>
        <v>0</v>
      </c>
      <c r="H259" s="537">
        <v>0</v>
      </c>
      <c r="J259" s="437"/>
      <c r="K259" s="437"/>
    </row>
    <row r="260" spans="1:11" ht="15.75" hidden="1" thickBot="1">
      <c r="A260" s="601"/>
      <c r="B260" s="472"/>
      <c r="C260" s="135">
        <v>0</v>
      </c>
      <c r="D260" s="136">
        <v>0</v>
      </c>
      <c r="E260" s="136">
        <v>0</v>
      </c>
      <c r="F260" s="538">
        <v>0</v>
      </c>
      <c r="G260" s="534">
        <f t="shared" si="9"/>
        <v>0</v>
      </c>
      <c r="H260" s="537">
        <v>0</v>
      </c>
      <c r="J260" s="437"/>
      <c r="K260" s="437"/>
    </row>
    <row r="261" spans="1:11" ht="15.75" hidden="1" thickBot="1">
      <c r="A261" s="601"/>
      <c r="B261" s="472"/>
      <c r="C261" s="135">
        <v>0</v>
      </c>
      <c r="D261" s="136">
        <v>0</v>
      </c>
      <c r="E261" s="136">
        <v>0</v>
      </c>
      <c r="F261" s="538">
        <v>0</v>
      </c>
      <c r="G261" s="534">
        <f t="shared" si="9"/>
        <v>0</v>
      </c>
      <c r="H261" s="537">
        <v>0</v>
      </c>
      <c r="J261" s="437"/>
      <c r="K261" s="437"/>
    </row>
    <row r="262" spans="1:11" ht="15.75" hidden="1" thickBot="1">
      <c r="A262" s="601"/>
      <c r="B262" s="472"/>
      <c r="C262" s="135">
        <v>0</v>
      </c>
      <c r="D262" s="136">
        <v>0</v>
      </c>
      <c r="E262" s="136">
        <v>0</v>
      </c>
      <c r="F262" s="538">
        <v>0</v>
      </c>
      <c r="G262" s="534">
        <f t="shared" si="9"/>
        <v>0</v>
      </c>
      <c r="H262" s="537">
        <v>0</v>
      </c>
      <c r="J262" s="437"/>
      <c r="K262" s="437"/>
    </row>
    <row r="263" spans="1:11" ht="15.75" hidden="1" thickBot="1">
      <c r="A263" s="601"/>
      <c r="B263" s="472"/>
      <c r="C263" s="135">
        <v>0</v>
      </c>
      <c r="D263" s="136">
        <v>0</v>
      </c>
      <c r="E263" s="136">
        <v>0</v>
      </c>
      <c r="F263" s="538">
        <v>0</v>
      </c>
      <c r="G263" s="534">
        <f t="shared" si="9"/>
        <v>0</v>
      </c>
      <c r="H263" s="537">
        <v>0</v>
      </c>
      <c r="J263" s="437"/>
      <c r="K263" s="437"/>
    </row>
    <row r="264" spans="1:11" ht="15.75" hidden="1" thickBot="1">
      <c r="A264" s="601"/>
      <c r="B264" s="472"/>
      <c r="C264" s="135">
        <v>0</v>
      </c>
      <c r="D264" s="136">
        <v>0</v>
      </c>
      <c r="E264" s="136">
        <v>0</v>
      </c>
      <c r="F264" s="538">
        <v>0</v>
      </c>
      <c r="G264" s="534">
        <f t="shared" si="9"/>
        <v>0</v>
      </c>
      <c r="H264" s="537">
        <v>0</v>
      </c>
      <c r="J264" s="437"/>
      <c r="K264" s="437"/>
    </row>
    <row r="265" spans="1:11" ht="15.75" hidden="1" thickBot="1">
      <c r="A265" s="601"/>
      <c r="B265" s="472"/>
      <c r="C265" s="135">
        <v>0</v>
      </c>
      <c r="D265" s="136">
        <v>0</v>
      </c>
      <c r="E265" s="136">
        <v>0</v>
      </c>
      <c r="F265" s="538">
        <v>0</v>
      </c>
      <c r="G265" s="534">
        <f t="shared" si="9"/>
        <v>0</v>
      </c>
      <c r="H265" s="537">
        <v>0</v>
      </c>
      <c r="J265" s="437"/>
      <c r="K265" s="437"/>
    </row>
    <row r="266" spans="1:11" ht="15.75" hidden="1" thickBot="1">
      <c r="A266" s="601"/>
      <c r="B266" s="472"/>
      <c r="C266" s="135">
        <v>0</v>
      </c>
      <c r="D266" s="136">
        <v>0</v>
      </c>
      <c r="E266" s="136">
        <v>0</v>
      </c>
      <c r="F266" s="538">
        <v>0</v>
      </c>
      <c r="G266" s="534">
        <f t="shared" si="9"/>
        <v>0</v>
      </c>
      <c r="H266" s="537">
        <v>0</v>
      </c>
      <c r="J266" s="437"/>
      <c r="K266" s="437"/>
    </row>
    <row r="267" spans="1:11" ht="15.75" hidden="1" thickBot="1">
      <c r="A267" s="601"/>
      <c r="B267" s="472"/>
      <c r="C267" s="135">
        <v>0</v>
      </c>
      <c r="D267" s="136">
        <v>0</v>
      </c>
      <c r="E267" s="136">
        <v>0</v>
      </c>
      <c r="F267" s="538">
        <v>0</v>
      </c>
      <c r="G267" s="534">
        <f t="shared" si="9"/>
        <v>0</v>
      </c>
      <c r="H267" s="537">
        <v>0</v>
      </c>
      <c r="J267" s="437"/>
      <c r="K267" s="437"/>
    </row>
    <row r="268" spans="1:11" ht="15.75" hidden="1" thickBot="1">
      <c r="A268" s="601"/>
      <c r="B268" s="472"/>
      <c r="C268" s="135">
        <v>0</v>
      </c>
      <c r="D268" s="136">
        <v>0</v>
      </c>
      <c r="E268" s="136">
        <v>0</v>
      </c>
      <c r="F268" s="538">
        <v>0</v>
      </c>
      <c r="G268" s="534">
        <f t="shared" si="9"/>
        <v>0</v>
      </c>
      <c r="H268" s="537">
        <v>0</v>
      </c>
      <c r="J268" s="437"/>
      <c r="K268" s="437"/>
    </row>
    <row r="269" spans="1:11" ht="15.75" hidden="1" thickBot="1">
      <c r="A269" s="601"/>
      <c r="B269" s="472"/>
      <c r="C269" s="135">
        <v>0</v>
      </c>
      <c r="D269" s="136">
        <v>0</v>
      </c>
      <c r="E269" s="136">
        <v>0</v>
      </c>
      <c r="F269" s="538">
        <v>0</v>
      </c>
      <c r="G269" s="534">
        <f t="shared" si="9"/>
        <v>0</v>
      </c>
      <c r="H269" s="537">
        <v>0</v>
      </c>
      <c r="J269" s="437"/>
      <c r="K269" s="437"/>
    </row>
    <row r="270" spans="1:11" ht="15.75" hidden="1" thickBot="1">
      <c r="A270" s="601"/>
      <c r="B270" s="472"/>
      <c r="C270" s="135">
        <v>0</v>
      </c>
      <c r="D270" s="136">
        <v>0</v>
      </c>
      <c r="E270" s="136">
        <v>0</v>
      </c>
      <c r="F270" s="538">
        <v>0</v>
      </c>
      <c r="G270" s="534">
        <f t="shared" si="9"/>
        <v>0</v>
      </c>
      <c r="H270" s="537">
        <v>0</v>
      </c>
      <c r="J270" s="437"/>
      <c r="K270" s="437"/>
    </row>
    <row r="271" spans="1:11" ht="15.75" hidden="1" thickBot="1">
      <c r="A271" s="601"/>
      <c r="B271" s="472"/>
      <c r="C271" s="135">
        <v>0</v>
      </c>
      <c r="D271" s="136">
        <v>0</v>
      </c>
      <c r="E271" s="136">
        <v>0</v>
      </c>
      <c r="F271" s="538">
        <v>0</v>
      </c>
      <c r="G271" s="534">
        <f t="shared" si="9"/>
        <v>0</v>
      </c>
      <c r="H271" s="537">
        <v>0</v>
      </c>
      <c r="J271" s="437"/>
      <c r="K271" s="437"/>
    </row>
    <row r="272" spans="1:11" ht="15.75" hidden="1" thickBot="1">
      <c r="A272" s="601"/>
      <c r="B272" s="472"/>
      <c r="C272" s="135">
        <v>0</v>
      </c>
      <c r="D272" s="136">
        <v>0</v>
      </c>
      <c r="E272" s="136">
        <v>0</v>
      </c>
      <c r="F272" s="538">
        <v>0</v>
      </c>
      <c r="G272" s="534">
        <f t="shared" si="9"/>
        <v>0</v>
      </c>
      <c r="H272" s="537">
        <v>0</v>
      </c>
      <c r="J272" s="437"/>
      <c r="K272" s="437"/>
    </row>
    <row r="273" spans="1:11" ht="15.75" hidden="1" thickBot="1">
      <c r="A273" s="601"/>
      <c r="B273" s="472"/>
      <c r="C273" s="135">
        <v>0</v>
      </c>
      <c r="D273" s="136">
        <v>0</v>
      </c>
      <c r="E273" s="136">
        <v>0</v>
      </c>
      <c r="F273" s="538">
        <v>0</v>
      </c>
      <c r="G273" s="534">
        <f t="shared" si="9"/>
        <v>0</v>
      </c>
      <c r="H273" s="537">
        <v>0</v>
      </c>
      <c r="J273" s="437"/>
      <c r="K273" s="437"/>
    </row>
    <row r="274" spans="1:11" ht="15.75" hidden="1" thickBot="1">
      <c r="A274" s="601"/>
      <c r="B274" s="472"/>
      <c r="C274" s="135">
        <v>0</v>
      </c>
      <c r="D274" s="136">
        <v>0</v>
      </c>
      <c r="E274" s="136">
        <v>0</v>
      </c>
      <c r="F274" s="538">
        <v>0</v>
      </c>
      <c r="G274" s="534">
        <f t="shared" si="9"/>
        <v>0</v>
      </c>
      <c r="H274" s="537">
        <v>0</v>
      </c>
      <c r="J274" s="437"/>
      <c r="K274" s="437"/>
    </row>
    <row r="275" spans="1:11" ht="15.75" hidden="1" thickBot="1">
      <c r="A275" s="601"/>
      <c r="B275" s="472"/>
      <c r="C275" s="135">
        <v>0</v>
      </c>
      <c r="D275" s="136">
        <v>0</v>
      </c>
      <c r="E275" s="136">
        <v>0</v>
      </c>
      <c r="F275" s="538">
        <v>0</v>
      </c>
      <c r="G275" s="534">
        <f t="shared" si="9"/>
        <v>0</v>
      </c>
      <c r="H275" s="537">
        <v>0</v>
      </c>
      <c r="J275" s="437"/>
      <c r="K275" s="437"/>
    </row>
    <row r="276" spans="1:11" ht="15.75" hidden="1" thickBot="1">
      <c r="A276" s="601"/>
      <c r="B276" s="472"/>
      <c r="C276" s="135">
        <v>0</v>
      </c>
      <c r="D276" s="136">
        <v>0</v>
      </c>
      <c r="E276" s="136">
        <v>0</v>
      </c>
      <c r="F276" s="538">
        <v>0</v>
      </c>
      <c r="G276" s="534">
        <f t="shared" si="9"/>
        <v>0</v>
      </c>
      <c r="H276" s="537">
        <v>0</v>
      </c>
      <c r="J276" s="437"/>
      <c r="K276" s="437"/>
    </row>
    <row r="277" spans="1:11" ht="15.75" hidden="1" thickBot="1">
      <c r="A277" s="601"/>
      <c r="B277" s="472"/>
      <c r="C277" s="135">
        <v>0</v>
      </c>
      <c r="D277" s="136">
        <v>0</v>
      </c>
      <c r="E277" s="136">
        <v>0</v>
      </c>
      <c r="F277" s="538">
        <v>0</v>
      </c>
      <c r="G277" s="534">
        <f t="shared" si="9"/>
        <v>0</v>
      </c>
      <c r="H277" s="537">
        <v>0</v>
      </c>
      <c r="J277" s="437"/>
      <c r="K277" s="437"/>
    </row>
    <row r="278" spans="1:11" ht="15.75" hidden="1" thickBot="1">
      <c r="A278" s="601"/>
      <c r="B278" s="472"/>
      <c r="C278" s="135">
        <v>0</v>
      </c>
      <c r="D278" s="136">
        <v>0</v>
      </c>
      <c r="E278" s="136">
        <v>0</v>
      </c>
      <c r="F278" s="538">
        <v>0</v>
      </c>
      <c r="G278" s="534">
        <f t="shared" ref="G278:G309" si="10">+C278+D278+E278+F278</f>
        <v>0</v>
      </c>
      <c r="H278" s="537">
        <v>0</v>
      </c>
      <c r="J278" s="437"/>
      <c r="K278" s="437"/>
    </row>
    <row r="279" spans="1:11" ht="15.75" hidden="1" thickBot="1">
      <c r="A279" s="601"/>
      <c r="B279" s="472"/>
      <c r="C279" s="135">
        <v>0</v>
      </c>
      <c r="D279" s="136">
        <v>0</v>
      </c>
      <c r="E279" s="136">
        <v>0</v>
      </c>
      <c r="F279" s="538">
        <v>0</v>
      </c>
      <c r="G279" s="534">
        <f t="shared" si="10"/>
        <v>0</v>
      </c>
      <c r="H279" s="537">
        <v>0</v>
      </c>
      <c r="J279" s="437"/>
      <c r="K279" s="437"/>
    </row>
    <row r="280" spans="1:11" ht="15.75" hidden="1" thickBot="1">
      <c r="A280" s="601"/>
      <c r="B280" s="472"/>
      <c r="C280" s="135">
        <v>0</v>
      </c>
      <c r="D280" s="136">
        <v>0</v>
      </c>
      <c r="E280" s="136">
        <v>0</v>
      </c>
      <c r="F280" s="538">
        <v>0</v>
      </c>
      <c r="G280" s="534">
        <f t="shared" si="10"/>
        <v>0</v>
      </c>
      <c r="H280" s="537">
        <v>0</v>
      </c>
      <c r="J280" s="437"/>
      <c r="K280" s="437"/>
    </row>
    <row r="281" spans="1:11" ht="15.75" hidden="1" thickBot="1">
      <c r="A281" s="601"/>
      <c r="B281" s="472"/>
      <c r="C281" s="135">
        <v>0</v>
      </c>
      <c r="D281" s="136">
        <v>0</v>
      </c>
      <c r="E281" s="136">
        <v>0</v>
      </c>
      <c r="F281" s="538">
        <v>0</v>
      </c>
      <c r="G281" s="534">
        <f t="shared" si="10"/>
        <v>0</v>
      </c>
      <c r="H281" s="537">
        <v>0</v>
      </c>
      <c r="J281" s="437"/>
      <c r="K281" s="437"/>
    </row>
    <row r="282" spans="1:11" ht="15.75" hidden="1" thickBot="1">
      <c r="A282" s="601"/>
      <c r="B282" s="472"/>
      <c r="C282" s="135">
        <v>0</v>
      </c>
      <c r="D282" s="136">
        <v>0</v>
      </c>
      <c r="E282" s="136">
        <v>0</v>
      </c>
      <c r="F282" s="538">
        <v>0</v>
      </c>
      <c r="G282" s="534">
        <f t="shared" si="10"/>
        <v>0</v>
      </c>
      <c r="H282" s="537">
        <v>0</v>
      </c>
      <c r="J282" s="437"/>
      <c r="K282" s="437"/>
    </row>
    <row r="283" spans="1:11" ht="15.75" hidden="1" thickBot="1">
      <c r="A283" s="601"/>
      <c r="B283" s="472"/>
      <c r="C283" s="135">
        <v>0</v>
      </c>
      <c r="D283" s="136">
        <v>0</v>
      </c>
      <c r="E283" s="136">
        <v>0</v>
      </c>
      <c r="F283" s="538">
        <v>0</v>
      </c>
      <c r="G283" s="534">
        <f t="shared" si="10"/>
        <v>0</v>
      </c>
      <c r="H283" s="537">
        <v>0</v>
      </c>
      <c r="J283" s="437"/>
      <c r="K283" s="437"/>
    </row>
    <row r="284" spans="1:11" ht="15.75" hidden="1" thickBot="1">
      <c r="A284" s="601"/>
      <c r="B284" s="472"/>
      <c r="C284" s="135">
        <v>0</v>
      </c>
      <c r="D284" s="136">
        <v>0</v>
      </c>
      <c r="E284" s="136">
        <v>0</v>
      </c>
      <c r="F284" s="538">
        <v>0</v>
      </c>
      <c r="G284" s="534">
        <f t="shared" si="10"/>
        <v>0</v>
      </c>
      <c r="H284" s="537">
        <v>0</v>
      </c>
      <c r="J284" s="437"/>
      <c r="K284" s="437"/>
    </row>
    <row r="285" spans="1:11" ht="15.75" hidden="1" thickBot="1">
      <c r="A285" s="601"/>
      <c r="B285" s="472"/>
      <c r="C285" s="135">
        <v>0</v>
      </c>
      <c r="D285" s="136">
        <v>0</v>
      </c>
      <c r="E285" s="136">
        <v>0</v>
      </c>
      <c r="F285" s="538">
        <v>0</v>
      </c>
      <c r="G285" s="534">
        <f t="shared" si="10"/>
        <v>0</v>
      </c>
      <c r="H285" s="537">
        <v>0</v>
      </c>
      <c r="J285" s="437"/>
      <c r="K285" s="437"/>
    </row>
    <row r="286" spans="1:11" ht="15.75" hidden="1" thickBot="1">
      <c r="A286" s="601"/>
      <c r="B286" s="472"/>
      <c r="C286" s="135">
        <v>0</v>
      </c>
      <c r="D286" s="136">
        <v>0</v>
      </c>
      <c r="E286" s="136">
        <v>0</v>
      </c>
      <c r="F286" s="538">
        <v>0</v>
      </c>
      <c r="G286" s="534">
        <f t="shared" si="10"/>
        <v>0</v>
      </c>
      <c r="H286" s="537">
        <v>0</v>
      </c>
      <c r="J286" s="437"/>
      <c r="K286" s="437"/>
    </row>
    <row r="287" spans="1:11" ht="15.75" hidden="1" thickBot="1">
      <c r="A287" s="601"/>
      <c r="B287" s="472"/>
      <c r="C287" s="135">
        <v>0</v>
      </c>
      <c r="D287" s="136">
        <v>0</v>
      </c>
      <c r="E287" s="136">
        <v>0</v>
      </c>
      <c r="F287" s="538">
        <v>0</v>
      </c>
      <c r="G287" s="534">
        <f t="shared" si="10"/>
        <v>0</v>
      </c>
      <c r="H287" s="537">
        <v>0</v>
      </c>
      <c r="J287" s="437"/>
      <c r="K287" s="437"/>
    </row>
    <row r="288" spans="1:11" ht="15.75" hidden="1" thickBot="1">
      <c r="A288" s="601"/>
      <c r="B288" s="472"/>
      <c r="C288" s="135">
        <v>0</v>
      </c>
      <c r="D288" s="136">
        <v>0</v>
      </c>
      <c r="E288" s="136">
        <v>0</v>
      </c>
      <c r="F288" s="538">
        <v>0</v>
      </c>
      <c r="G288" s="534">
        <f t="shared" si="10"/>
        <v>0</v>
      </c>
      <c r="H288" s="537">
        <v>0</v>
      </c>
      <c r="J288" s="437"/>
      <c r="K288" s="437"/>
    </row>
    <row r="289" spans="1:11" ht="15.75" hidden="1" thickBot="1">
      <c r="A289" s="601"/>
      <c r="B289" s="472"/>
      <c r="C289" s="135">
        <v>0</v>
      </c>
      <c r="D289" s="136">
        <v>0</v>
      </c>
      <c r="E289" s="136">
        <v>0</v>
      </c>
      <c r="F289" s="538">
        <v>0</v>
      </c>
      <c r="G289" s="534">
        <f t="shared" si="10"/>
        <v>0</v>
      </c>
      <c r="H289" s="537">
        <v>0</v>
      </c>
      <c r="J289" s="437"/>
      <c r="K289" s="437"/>
    </row>
    <row r="290" spans="1:11" ht="15.75" hidden="1" thickBot="1">
      <c r="A290" s="601"/>
      <c r="B290" s="472"/>
      <c r="C290" s="135">
        <v>0</v>
      </c>
      <c r="D290" s="136">
        <v>0</v>
      </c>
      <c r="E290" s="136">
        <v>0</v>
      </c>
      <c r="F290" s="538">
        <v>0</v>
      </c>
      <c r="G290" s="534">
        <f t="shared" si="10"/>
        <v>0</v>
      </c>
      <c r="H290" s="537">
        <v>0</v>
      </c>
      <c r="J290" s="437"/>
      <c r="K290" s="437"/>
    </row>
    <row r="291" spans="1:11" ht="15.75" hidden="1" thickBot="1">
      <c r="A291" s="601"/>
      <c r="B291" s="472"/>
      <c r="C291" s="135">
        <v>0</v>
      </c>
      <c r="D291" s="136">
        <v>0</v>
      </c>
      <c r="E291" s="136">
        <v>0</v>
      </c>
      <c r="F291" s="538">
        <v>0</v>
      </c>
      <c r="G291" s="534">
        <f t="shared" si="10"/>
        <v>0</v>
      </c>
      <c r="H291" s="537">
        <v>0</v>
      </c>
      <c r="J291" s="437"/>
      <c r="K291" s="437"/>
    </row>
    <row r="292" spans="1:11" ht="15.75" hidden="1" thickBot="1">
      <c r="A292" s="601"/>
      <c r="B292" s="472"/>
      <c r="C292" s="135">
        <v>0</v>
      </c>
      <c r="D292" s="136">
        <v>0</v>
      </c>
      <c r="E292" s="136">
        <v>0</v>
      </c>
      <c r="F292" s="538">
        <v>0</v>
      </c>
      <c r="G292" s="534">
        <f t="shared" si="10"/>
        <v>0</v>
      </c>
      <c r="H292" s="537">
        <v>0</v>
      </c>
      <c r="J292" s="437"/>
      <c r="K292" s="437"/>
    </row>
    <row r="293" spans="1:11" ht="15.75" hidden="1" thickBot="1">
      <c r="A293" s="601"/>
      <c r="B293" s="472"/>
      <c r="C293" s="135">
        <v>0</v>
      </c>
      <c r="D293" s="136">
        <v>0</v>
      </c>
      <c r="E293" s="136">
        <v>0</v>
      </c>
      <c r="F293" s="538">
        <v>0</v>
      </c>
      <c r="G293" s="534">
        <f t="shared" si="10"/>
        <v>0</v>
      </c>
      <c r="H293" s="537">
        <v>0</v>
      </c>
      <c r="J293" s="437"/>
      <c r="K293" s="437"/>
    </row>
    <row r="294" spans="1:11" ht="15.75" hidden="1" thickBot="1">
      <c r="A294" s="601"/>
      <c r="B294" s="472"/>
      <c r="C294" s="135">
        <v>0</v>
      </c>
      <c r="D294" s="136">
        <v>0</v>
      </c>
      <c r="E294" s="136">
        <v>0</v>
      </c>
      <c r="F294" s="538">
        <v>0</v>
      </c>
      <c r="G294" s="534">
        <f t="shared" si="10"/>
        <v>0</v>
      </c>
      <c r="H294" s="537">
        <v>0</v>
      </c>
      <c r="J294" s="437"/>
      <c r="K294" s="437"/>
    </row>
    <row r="295" spans="1:11" ht="15.75" hidden="1" thickBot="1">
      <c r="A295" s="601"/>
      <c r="B295" s="472"/>
      <c r="C295" s="135">
        <v>0</v>
      </c>
      <c r="D295" s="136">
        <v>0</v>
      </c>
      <c r="E295" s="136">
        <v>0</v>
      </c>
      <c r="F295" s="538">
        <v>0</v>
      </c>
      <c r="G295" s="534">
        <f t="shared" si="10"/>
        <v>0</v>
      </c>
      <c r="H295" s="537">
        <v>0</v>
      </c>
      <c r="J295" s="437"/>
      <c r="K295" s="437"/>
    </row>
    <row r="296" spans="1:11" ht="15.75" hidden="1" thickBot="1">
      <c r="A296" s="601"/>
      <c r="B296" s="472"/>
      <c r="C296" s="135">
        <v>0</v>
      </c>
      <c r="D296" s="136">
        <v>0</v>
      </c>
      <c r="E296" s="136">
        <v>0</v>
      </c>
      <c r="F296" s="538">
        <v>0</v>
      </c>
      <c r="G296" s="534">
        <f t="shared" si="10"/>
        <v>0</v>
      </c>
      <c r="H296" s="537">
        <v>0</v>
      </c>
      <c r="J296" s="437"/>
      <c r="K296" s="437"/>
    </row>
    <row r="297" spans="1:11" ht="15.75" hidden="1" thickBot="1">
      <c r="A297" s="601"/>
      <c r="B297" s="472"/>
      <c r="C297" s="135">
        <v>0</v>
      </c>
      <c r="D297" s="136">
        <v>0</v>
      </c>
      <c r="E297" s="136">
        <v>0</v>
      </c>
      <c r="F297" s="538">
        <v>0</v>
      </c>
      <c r="G297" s="534">
        <f t="shared" si="10"/>
        <v>0</v>
      </c>
      <c r="H297" s="537">
        <v>0</v>
      </c>
      <c r="J297" s="437"/>
      <c r="K297" s="437"/>
    </row>
    <row r="298" spans="1:11" ht="15.75" hidden="1" thickBot="1">
      <c r="A298" s="601"/>
      <c r="B298" s="472"/>
      <c r="C298" s="135">
        <v>0</v>
      </c>
      <c r="D298" s="136">
        <v>0</v>
      </c>
      <c r="E298" s="136">
        <v>0</v>
      </c>
      <c r="F298" s="538">
        <v>0</v>
      </c>
      <c r="G298" s="534">
        <f t="shared" si="10"/>
        <v>0</v>
      </c>
      <c r="H298" s="537">
        <v>0</v>
      </c>
      <c r="J298" s="437"/>
      <c r="K298" s="437"/>
    </row>
    <row r="299" spans="1:11" ht="15.75" hidden="1" thickBot="1">
      <c r="A299" s="601"/>
      <c r="B299" s="472"/>
      <c r="C299" s="135">
        <v>0</v>
      </c>
      <c r="D299" s="136">
        <v>0</v>
      </c>
      <c r="E299" s="136">
        <v>0</v>
      </c>
      <c r="F299" s="538">
        <v>0</v>
      </c>
      <c r="G299" s="534">
        <f t="shared" si="10"/>
        <v>0</v>
      </c>
      <c r="H299" s="537">
        <v>0</v>
      </c>
      <c r="J299" s="437"/>
      <c r="K299" s="437"/>
    </row>
    <row r="300" spans="1:11" ht="15.75" hidden="1" thickBot="1">
      <c r="A300" s="601"/>
      <c r="B300" s="472"/>
      <c r="C300" s="135">
        <v>0</v>
      </c>
      <c r="D300" s="136">
        <v>0</v>
      </c>
      <c r="E300" s="136">
        <v>0</v>
      </c>
      <c r="F300" s="538">
        <v>0</v>
      </c>
      <c r="G300" s="534">
        <f t="shared" si="10"/>
        <v>0</v>
      </c>
      <c r="H300" s="537">
        <v>0</v>
      </c>
      <c r="J300" s="437"/>
      <c r="K300" s="437"/>
    </row>
    <row r="301" spans="1:11" ht="15.75" hidden="1" thickBot="1">
      <c r="A301" s="601"/>
      <c r="B301" s="472"/>
      <c r="C301" s="135">
        <v>0</v>
      </c>
      <c r="D301" s="136">
        <v>0</v>
      </c>
      <c r="E301" s="136">
        <v>0</v>
      </c>
      <c r="F301" s="538">
        <v>0</v>
      </c>
      <c r="G301" s="534">
        <f t="shared" si="10"/>
        <v>0</v>
      </c>
      <c r="H301" s="537">
        <v>0</v>
      </c>
      <c r="J301" s="437"/>
      <c r="K301" s="437"/>
    </row>
    <row r="302" spans="1:11" ht="15.75" hidden="1" thickBot="1">
      <c r="A302" s="601"/>
      <c r="B302" s="472"/>
      <c r="C302" s="135">
        <v>0</v>
      </c>
      <c r="D302" s="136">
        <v>0</v>
      </c>
      <c r="E302" s="136">
        <v>0</v>
      </c>
      <c r="F302" s="538">
        <v>0</v>
      </c>
      <c r="G302" s="534">
        <f t="shared" si="10"/>
        <v>0</v>
      </c>
      <c r="H302" s="537">
        <v>0</v>
      </c>
      <c r="J302" s="437"/>
      <c r="K302" s="437"/>
    </row>
    <row r="303" spans="1:11" ht="15.75" hidden="1" thickBot="1">
      <c r="A303" s="601"/>
      <c r="B303" s="472"/>
      <c r="C303" s="135">
        <v>0</v>
      </c>
      <c r="D303" s="136">
        <v>0</v>
      </c>
      <c r="E303" s="136">
        <v>0</v>
      </c>
      <c r="F303" s="538">
        <v>0</v>
      </c>
      <c r="G303" s="534">
        <f t="shared" si="10"/>
        <v>0</v>
      </c>
      <c r="H303" s="537">
        <v>0</v>
      </c>
      <c r="J303" s="437"/>
      <c r="K303" s="437"/>
    </row>
    <row r="304" spans="1:11" ht="15.75" hidden="1" thickBot="1">
      <c r="A304" s="601"/>
      <c r="B304" s="472"/>
      <c r="C304" s="135">
        <v>0</v>
      </c>
      <c r="D304" s="136">
        <v>0</v>
      </c>
      <c r="E304" s="136">
        <v>0</v>
      </c>
      <c r="F304" s="538">
        <v>0</v>
      </c>
      <c r="G304" s="534">
        <f t="shared" si="10"/>
        <v>0</v>
      </c>
      <c r="H304" s="537">
        <v>0</v>
      </c>
      <c r="J304" s="437"/>
      <c r="K304" s="437"/>
    </row>
    <row r="305" spans="1:11" ht="15.75" hidden="1" thickBot="1">
      <c r="A305" s="601"/>
      <c r="B305" s="472"/>
      <c r="C305" s="135">
        <v>0</v>
      </c>
      <c r="D305" s="136">
        <v>0</v>
      </c>
      <c r="E305" s="136">
        <v>0</v>
      </c>
      <c r="F305" s="538">
        <v>0</v>
      </c>
      <c r="G305" s="534">
        <f t="shared" si="10"/>
        <v>0</v>
      </c>
      <c r="H305" s="537">
        <v>0</v>
      </c>
      <c r="J305" s="437"/>
      <c r="K305" s="437"/>
    </row>
    <row r="306" spans="1:11" ht="15.75" hidden="1" thickBot="1">
      <c r="A306" s="601"/>
      <c r="B306" s="472"/>
      <c r="C306" s="135">
        <v>0</v>
      </c>
      <c r="D306" s="136">
        <v>0</v>
      </c>
      <c r="E306" s="136">
        <v>0</v>
      </c>
      <c r="F306" s="538">
        <v>0</v>
      </c>
      <c r="G306" s="534">
        <f t="shared" si="10"/>
        <v>0</v>
      </c>
      <c r="H306" s="537">
        <v>0</v>
      </c>
      <c r="J306" s="437"/>
      <c r="K306" s="437"/>
    </row>
    <row r="307" spans="1:11" ht="15.75" hidden="1" thickBot="1">
      <c r="A307" s="601"/>
      <c r="B307" s="472"/>
      <c r="C307" s="135">
        <v>0</v>
      </c>
      <c r="D307" s="136">
        <v>0</v>
      </c>
      <c r="E307" s="136">
        <v>0</v>
      </c>
      <c r="F307" s="538">
        <v>0</v>
      </c>
      <c r="G307" s="534">
        <f t="shared" si="10"/>
        <v>0</v>
      </c>
      <c r="H307" s="537">
        <v>0</v>
      </c>
      <c r="J307" s="437"/>
      <c r="K307" s="437"/>
    </row>
    <row r="308" spans="1:11" ht="15.75" hidden="1" thickBot="1">
      <c r="A308" s="601"/>
      <c r="B308" s="472"/>
      <c r="C308" s="135">
        <v>0</v>
      </c>
      <c r="D308" s="136">
        <v>0</v>
      </c>
      <c r="E308" s="136">
        <v>0</v>
      </c>
      <c r="F308" s="538">
        <v>0</v>
      </c>
      <c r="G308" s="534">
        <f t="shared" si="10"/>
        <v>0</v>
      </c>
      <c r="H308" s="537">
        <v>0</v>
      </c>
      <c r="J308" s="437"/>
      <c r="K308" s="437"/>
    </row>
    <row r="309" spans="1:11" ht="15.75" hidden="1" thickBot="1">
      <c r="A309" s="601"/>
      <c r="B309" s="472"/>
      <c r="C309" s="135">
        <v>0</v>
      </c>
      <c r="D309" s="136">
        <v>0</v>
      </c>
      <c r="E309" s="136">
        <v>0</v>
      </c>
      <c r="F309" s="538">
        <v>0</v>
      </c>
      <c r="G309" s="534">
        <f t="shared" si="10"/>
        <v>0</v>
      </c>
      <c r="H309" s="537">
        <v>0</v>
      </c>
      <c r="J309" s="437"/>
      <c r="K309" s="437"/>
    </row>
    <row r="310" spans="1:11" ht="15.75" hidden="1" thickBot="1">
      <c r="A310" s="601"/>
      <c r="B310" s="472"/>
      <c r="C310" s="135">
        <v>0</v>
      </c>
      <c r="D310" s="136">
        <v>0</v>
      </c>
      <c r="E310" s="136">
        <v>0</v>
      </c>
      <c r="F310" s="538">
        <v>0</v>
      </c>
      <c r="G310" s="534">
        <f>+C310+D310+E310+F310</f>
        <v>0</v>
      </c>
      <c r="H310" s="537">
        <v>0</v>
      </c>
      <c r="J310" s="437"/>
      <c r="K310" s="437"/>
    </row>
    <row r="311" spans="1:11" ht="15.75" hidden="1" thickBot="1">
      <c r="A311" s="601"/>
      <c r="B311" s="472"/>
      <c r="C311" s="135">
        <v>0</v>
      </c>
      <c r="D311" s="136">
        <v>0</v>
      </c>
      <c r="E311" s="136">
        <v>0</v>
      </c>
      <c r="F311" s="538">
        <v>0</v>
      </c>
      <c r="G311" s="534">
        <f>+C311+D311+E311+F311</f>
        <v>0</v>
      </c>
      <c r="H311" s="537">
        <v>0</v>
      </c>
      <c r="J311" s="437"/>
      <c r="K311" s="437"/>
    </row>
    <row r="312" spans="1:11" ht="15.75" hidden="1" thickBot="1">
      <c r="A312" s="601"/>
      <c r="B312" s="472"/>
      <c r="C312" s="135">
        <v>0</v>
      </c>
      <c r="D312" s="136">
        <v>0</v>
      </c>
      <c r="E312" s="136">
        <v>0</v>
      </c>
      <c r="F312" s="538">
        <v>0</v>
      </c>
      <c r="G312" s="534">
        <f>+C312+D312+E312+F312</f>
        <v>0</v>
      </c>
      <c r="H312" s="537">
        <v>0</v>
      </c>
      <c r="J312" s="437"/>
      <c r="K312" s="437"/>
    </row>
    <row r="313" spans="1:11" ht="15.75" hidden="1" thickBot="1">
      <c r="A313" s="601"/>
      <c r="B313" s="472"/>
      <c r="C313" s="135">
        <v>0</v>
      </c>
      <c r="D313" s="136">
        <v>0</v>
      </c>
      <c r="E313" s="136">
        <v>0</v>
      </c>
      <c r="F313" s="538">
        <v>0</v>
      </c>
      <c r="G313" s="534">
        <f>+C313+D313+E313+F313</f>
        <v>0</v>
      </c>
      <c r="H313" s="537">
        <v>0</v>
      </c>
      <c r="J313" s="437"/>
      <c r="K313" s="437"/>
    </row>
    <row r="314" spans="1:11" ht="16.5" thickTop="1" thickBot="1">
      <c r="A314" s="596"/>
      <c r="B314" s="595" t="s">
        <v>549</v>
      </c>
      <c r="C314" s="450">
        <f t="shared" ref="C314:H314" si="11">SUM(C214:C313)</f>
        <v>0</v>
      </c>
      <c r="D314" s="447">
        <f t="shared" si="11"/>
        <v>0</v>
      </c>
      <c r="E314" s="447">
        <f t="shared" si="11"/>
        <v>0</v>
      </c>
      <c r="F314" s="446">
        <f t="shared" si="11"/>
        <v>0</v>
      </c>
      <c r="G314" s="448">
        <f t="shared" si="11"/>
        <v>0</v>
      </c>
      <c r="H314" s="445">
        <f t="shared" si="11"/>
        <v>0</v>
      </c>
      <c r="J314" s="437"/>
      <c r="K314" s="437"/>
    </row>
    <row r="315" spans="1:11" ht="15.75" thickTop="1">
      <c r="A315" s="603"/>
      <c r="B315" s="602" t="s">
        <v>548</v>
      </c>
      <c r="C315" s="532"/>
      <c r="D315" s="542"/>
      <c r="E315" s="542"/>
      <c r="F315" s="545"/>
      <c r="G315" s="544"/>
      <c r="H315" s="543"/>
      <c r="J315" s="437"/>
      <c r="K315" s="437"/>
    </row>
    <row r="316" spans="1:11">
      <c r="A316" s="601"/>
      <c r="B316" s="604"/>
      <c r="C316" s="135">
        <v>0</v>
      </c>
      <c r="D316" s="136">
        <v>0</v>
      </c>
      <c r="E316" s="136">
        <v>0</v>
      </c>
      <c r="F316" s="538">
        <v>0</v>
      </c>
      <c r="G316" s="534">
        <f t="shared" ref="G316:G347" si="12">+C316+D316+E316+F316</f>
        <v>0</v>
      </c>
      <c r="H316" s="537">
        <v>0</v>
      </c>
      <c r="J316" s="437"/>
      <c r="K316" s="437"/>
    </row>
    <row r="317" spans="1:11">
      <c r="A317" s="601"/>
      <c r="B317" s="604"/>
      <c r="C317" s="135">
        <v>0</v>
      </c>
      <c r="D317" s="136">
        <v>0</v>
      </c>
      <c r="E317" s="136">
        <v>0</v>
      </c>
      <c r="F317" s="538">
        <v>0</v>
      </c>
      <c r="G317" s="534">
        <f t="shared" si="12"/>
        <v>0</v>
      </c>
      <c r="H317" s="537">
        <v>0</v>
      </c>
      <c r="J317" s="437"/>
      <c r="K317" s="437"/>
    </row>
    <row r="318" spans="1:11" ht="15" customHeight="1" thickBot="1">
      <c r="A318" s="601"/>
      <c r="B318" s="604"/>
      <c r="C318" s="135">
        <v>0</v>
      </c>
      <c r="D318" s="136">
        <v>0</v>
      </c>
      <c r="E318" s="136">
        <v>0</v>
      </c>
      <c r="F318" s="538">
        <v>0</v>
      </c>
      <c r="G318" s="534">
        <f t="shared" si="12"/>
        <v>0</v>
      </c>
      <c r="H318" s="537">
        <v>0</v>
      </c>
      <c r="J318" s="437"/>
      <c r="K318" s="437"/>
    </row>
    <row r="319" spans="1:11" ht="15" hidden="1" customHeight="1">
      <c r="A319" s="601"/>
      <c r="B319" s="604"/>
      <c r="C319" s="135">
        <v>0</v>
      </c>
      <c r="D319" s="136">
        <v>0</v>
      </c>
      <c r="E319" s="136">
        <v>0</v>
      </c>
      <c r="F319" s="538">
        <v>0</v>
      </c>
      <c r="G319" s="534">
        <f t="shared" si="12"/>
        <v>0</v>
      </c>
      <c r="H319" s="537">
        <v>0</v>
      </c>
      <c r="J319" s="437"/>
      <c r="K319" s="437"/>
    </row>
    <row r="320" spans="1:11" ht="15.75" hidden="1" thickBot="1">
      <c r="A320" s="601"/>
      <c r="B320" s="604"/>
      <c r="C320" s="135">
        <v>0</v>
      </c>
      <c r="D320" s="136">
        <v>0</v>
      </c>
      <c r="E320" s="136">
        <v>0</v>
      </c>
      <c r="F320" s="538">
        <v>0</v>
      </c>
      <c r="G320" s="534">
        <f t="shared" si="12"/>
        <v>0</v>
      </c>
      <c r="H320" s="537">
        <v>0</v>
      </c>
      <c r="J320" s="437"/>
      <c r="K320" s="437"/>
    </row>
    <row r="321" spans="1:11" ht="15.75" hidden="1" thickBot="1">
      <c r="A321" s="601"/>
      <c r="B321" s="604"/>
      <c r="C321" s="135">
        <v>0</v>
      </c>
      <c r="D321" s="136">
        <v>0</v>
      </c>
      <c r="E321" s="136">
        <v>0</v>
      </c>
      <c r="F321" s="538">
        <v>0</v>
      </c>
      <c r="G321" s="534">
        <f t="shared" si="12"/>
        <v>0</v>
      </c>
      <c r="H321" s="537">
        <v>0</v>
      </c>
      <c r="J321" s="437"/>
      <c r="K321" s="437"/>
    </row>
    <row r="322" spans="1:11" ht="15.75" hidden="1" thickBot="1">
      <c r="A322" s="601"/>
      <c r="B322" s="604"/>
      <c r="C322" s="135">
        <v>0</v>
      </c>
      <c r="D322" s="136">
        <v>0</v>
      </c>
      <c r="E322" s="136">
        <v>0</v>
      </c>
      <c r="F322" s="538">
        <v>0</v>
      </c>
      <c r="G322" s="534">
        <f t="shared" si="12"/>
        <v>0</v>
      </c>
      <c r="H322" s="537">
        <v>0</v>
      </c>
      <c r="J322" s="437"/>
      <c r="K322" s="437"/>
    </row>
    <row r="323" spans="1:11" ht="15.75" hidden="1" thickBot="1">
      <c r="A323" s="601"/>
      <c r="B323" s="604"/>
      <c r="C323" s="135">
        <v>0</v>
      </c>
      <c r="D323" s="136">
        <v>0</v>
      </c>
      <c r="E323" s="136">
        <v>0</v>
      </c>
      <c r="F323" s="538">
        <v>0</v>
      </c>
      <c r="G323" s="534">
        <f t="shared" si="12"/>
        <v>0</v>
      </c>
      <c r="H323" s="537">
        <v>0</v>
      </c>
      <c r="J323" s="437"/>
      <c r="K323" s="437"/>
    </row>
    <row r="324" spans="1:11" ht="15.75" hidden="1" thickBot="1">
      <c r="A324" s="601"/>
      <c r="B324" s="472"/>
      <c r="C324" s="135">
        <v>0</v>
      </c>
      <c r="D324" s="136">
        <v>0</v>
      </c>
      <c r="E324" s="136">
        <v>0</v>
      </c>
      <c r="F324" s="538">
        <v>0</v>
      </c>
      <c r="G324" s="534">
        <f t="shared" si="12"/>
        <v>0</v>
      </c>
      <c r="H324" s="537">
        <v>0</v>
      </c>
      <c r="J324" s="437"/>
      <c r="K324" s="437"/>
    </row>
    <row r="325" spans="1:11" ht="15.75" hidden="1" thickBot="1">
      <c r="A325" s="601"/>
      <c r="B325" s="472"/>
      <c r="C325" s="135">
        <v>0</v>
      </c>
      <c r="D325" s="136">
        <v>0</v>
      </c>
      <c r="E325" s="136">
        <v>0</v>
      </c>
      <c r="F325" s="538">
        <v>0</v>
      </c>
      <c r="G325" s="534">
        <f t="shared" si="12"/>
        <v>0</v>
      </c>
      <c r="H325" s="537">
        <v>0</v>
      </c>
      <c r="J325" s="437"/>
      <c r="K325" s="437"/>
    </row>
    <row r="326" spans="1:11" ht="15.75" hidden="1" thickBot="1">
      <c r="A326" s="601"/>
      <c r="B326" s="604"/>
      <c r="C326" s="135">
        <v>0</v>
      </c>
      <c r="D326" s="136">
        <v>0</v>
      </c>
      <c r="E326" s="136">
        <v>0</v>
      </c>
      <c r="F326" s="538">
        <v>0</v>
      </c>
      <c r="G326" s="534">
        <f t="shared" si="12"/>
        <v>0</v>
      </c>
      <c r="H326" s="537">
        <v>0</v>
      </c>
      <c r="J326" s="437"/>
      <c r="K326" s="437"/>
    </row>
    <row r="327" spans="1:11" ht="15.75" hidden="1" thickBot="1">
      <c r="A327" s="601"/>
      <c r="B327" s="604"/>
      <c r="C327" s="135">
        <v>0</v>
      </c>
      <c r="D327" s="136">
        <v>0</v>
      </c>
      <c r="E327" s="136">
        <v>0</v>
      </c>
      <c r="F327" s="538">
        <v>0</v>
      </c>
      <c r="G327" s="534">
        <f t="shared" si="12"/>
        <v>0</v>
      </c>
      <c r="H327" s="537">
        <v>0</v>
      </c>
      <c r="J327" s="437"/>
      <c r="K327" s="437"/>
    </row>
    <row r="328" spans="1:11" ht="15" hidden="1" customHeight="1">
      <c r="A328" s="601"/>
      <c r="B328" s="604"/>
      <c r="C328" s="135">
        <v>0</v>
      </c>
      <c r="D328" s="136">
        <v>0</v>
      </c>
      <c r="E328" s="136">
        <v>0</v>
      </c>
      <c r="F328" s="538">
        <v>0</v>
      </c>
      <c r="G328" s="534">
        <f t="shared" si="12"/>
        <v>0</v>
      </c>
      <c r="H328" s="537">
        <v>0</v>
      </c>
      <c r="J328" s="437"/>
      <c r="K328" s="437"/>
    </row>
    <row r="329" spans="1:11" ht="15" hidden="1" customHeight="1">
      <c r="A329" s="601"/>
      <c r="B329" s="604"/>
      <c r="C329" s="135">
        <v>0</v>
      </c>
      <c r="D329" s="136">
        <v>0</v>
      </c>
      <c r="E329" s="136">
        <v>0</v>
      </c>
      <c r="F329" s="538">
        <v>0</v>
      </c>
      <c r="G329" s="534">
        <f t="shared" si="12"/>
        <v>0</v>
      </c>
      <c r="H329" s="537">
        <v>0</v>
      </c>
      <c r="J329" s="437"/>
      <c r="K329" s="437"/>
    </row>
    <row r="330" spans="1:11" ht="15.75" hidden="1" thickBot="1">
      <c r="A330" s="601"/>
      <c r="B330" s="604"/>
      <c r="C330" s="135">
        <v>0</v>
      </c>
      <c r="D330" s="136">
        <v>0</v>
      </c>
      <c r="E330" s="136">
        <v>0</v>
      </c>
      <c r="F330" s="538">
        <v>0</v>
      </c>
      <c r="G330" s="534">
        <f t="shared" si="12"/>
        <v>0</v>
      </c>
      <c r="H330" s="537">
        <v>0</v>
      </c>
      <c r="J330" s="437"/>
      <c r="K330" s="437"/>
    </row>
    <row r="331" spans="1:11" ht="15.75" hidden="1" thickBot="1">
      <c r="A331" s="601"/>
      <c r="B331" s="604"/>
      <c r="C331" s="135">
        <v>0</v>
      </c>
      <c r="D331" s="136">
        <v>0</v>
      </c>
      <c r="E331" s="136">
        <v>0</v>
      </c>
      <c r="F331" s="538">
        <v>0</v>
      </c>
      <c r="G331" s="534">
        <f t="shared" si="12"/>
        <v>0</v>
      </c>
      <c r="H331" s="537">
        <v>0</v>
      </c>
      <c r="J331" s="437"/>
      <c r="K331" s="437"/>
    </row>
    <row r="332" spans="1:11" ht="15.75" hidden="1" thickBot="1">
      <c r="A332" s="601"/>
      <c r="B332" s="604"/>
      <c r="C332" s="135">
        <v>0</v>
      </c>
      <c r="D332" s="136">
        <v>0</v>
      </c>
      <c r="E332" s="136">
        <v>0</v>
      </c>
      <c r="F332" s="538">
        <v>0</v>
      </c>
      <c r="G332" s="534">
        <f t="shared" si="12"/>
        <v>0</v>
      </c>
      <c r="H332" s="537">
        <v>0</v>
      </c>
      <c r="J332" s="437"/>
      <c r="K332" s="437"/>
    </row>
    <row r="333" spans="1:11" ht="15.75" hidden="1" thickBot="1">
      <c r="A333" s="601"/>
      <c r="B333" s="604"/>
      <c r="C333" s="135">
        <v>0</v>
      </c>
      <c r="D333" s="136">
        <v>0</v>
      </c>
      <c r="E333" s="136">
        <v>0</v>
      </c>
      <c r="F333" s="538">
        <v>0</v>
      </c>
      <c r="G333" s="534">
        <f t="shared" si="12"/>
        <v>0</v>
      </c>
      <c r="H333" s="537">
        <v>0</v>
      </c>
      <c r="J333" s="437"/>
      <c r="K333" s="437"/>
    </row>
    <row r="334" spans="1:11" ht="15" hidden="1" customHeight="1">
      <c r="A334" s="601"/>
      <c r="B334" s="604"/>
      <c r="C334" s="135">
        <v>0</v>
      </c>
      <c r="D334" s="136">
        <v>0</v>
      </c>
      <c r="E334" s="136">
        <v>0</v>
      </c>
      <c r="F334" s="538">
        <v>0</v>
      </c>
      <c r="G334" s="534">
        <f t="shared" si="12"/>
        <v>0</v>
      </c>
      <c r="H334" s="537">
        <v>0</v>
      </c>
      <c r="J334" s="437"/>
      <c r="K334" s="437"/>
    </row>
    <row r="335" spans="1:11" ht="15" hidden="1" customHeight="1">
      <c r="A335" s="601"/>
      <c r="B335" s="604"/>
      <c r="C335" s="135">
        <v>0</v>
      </c>
      <c r="D335" s="136">
        <v>0</v>
      </c>
      <c r="E335" s="136">
        <v>0</v>
      </c>
      <c r="F335" s="538">
        <v>0</v>
      </c>
      <c r="G335" s="534">
        <f t="shared" si="12"/>
        <v>0</v>
      </c>
      <c r="H335" s="537">
        <v>0</v>
      </c>
      <c r="J335" s="437"/>
      <c r="K335" s="437"/>
    </row>
    <row r="336" spans="1:11" ht="15.75" hidden="1" thickBot="1">
      <c r="A336" s="601"/>
      <c r="B336" s="604"/>
      <c r="C336" s="135">
        <v>0</v>
      </c>
      <c r="D336" s="136">
        <v>0</v>
      </c>
      <c r="E336" s="136">
        <v>0</v>
      </c>
      <c r="F336" s="538">
        <v>0</v>
      </c>
      <c r="G336" s="534">
        <f t="shared" si="12"/>
        <v>0</v>
      </c>
      <c r="H336" s="537">
        <v>0</v>
      </c>
      <c r="J336" s="437"/>
      <c r="K336" s="437"/>
    </row>
    <row r="337" spans="1:11" ht="15.75" hidden="1" thickBot="1">
      <c r="A337" s="601"/>
      <c r="B337" s="604"/>
      <c r="C337" s="135">
        <v>0</v>
      </c>
      <c r="D337" s="136">
        <v>0</v>
      </c>
      <c r="E337" s="136">
        <v>0</v>
      </c>
      <c r="F337" s="538">
        <v>0</v>
      </c>
      <c r="G337" s="534">
        <f t="shared" si="12"/>
        <v>0</v>
      </c>
      <c r="H337" s="537">
        <v>0</v>
      </c>
      <c r="J337" s="437"/>
      <c r="K337" s="437"/>
    </row>
    <row r="338" spans="1:11" ht="15.75" hidden="1" thickBot="1">
      <c r="A338" s="601"/>
      <c r="B338" s="604"/>
      <c r="C338" s="135">
        <v>0</v>
      </c>
      <c r="D338" s="136">
        <v>0</v>
      </c>
      <c r="E338" s="136">
        <v>0</v>
      </c>
      <c r="F338" s="538">
        <v>0</v>
      </c>
      <c r="G338" s="534">
        <f t="shared" si="12"/>
        <v>0</v>
      </c>
      <c r="H338" s="537">
        <v>0</v>
      </c>
      <c r="J338" s="437"/>
      <c r="K338" s="437"/>
    </row>
    <row r="339" spans="1:11" ht="15.75" hidden="1" thickBot="1">
      <c r="A339" s="601"/>
      <c r="B339" s="604"/>
      <c r="C339" s="135">
        <v>0</v>
      </c>
      <c r="D339" s="136">
        <v>0</v>
      </c>
      <c r="E339" s="136">
        <v>0</v>
      </c>
      <c r="F339" s="538">
        <v>0</v>
      </c>
      <c r="G339" s="534">
        <f t="shared" si="12"/>
        <v>0</v>
      </c>
      <c r="H339" s="537">
        <v>0</v>
      </c>
      <c r="J339" s="437"/>
      <c r="K339" s="437"/>
    </row>
    <row r="340" spans="1:11" ht="15.75" hidden="1" thickBot="1">
      <c r="A340" s="601"/>
      <c r="B340" s="472"/>
      <c r="C340" s="135">
        <v>0</v>
      </c>
      <c r="D340" s="136">
        <v>0</v>
      </c>
      <c r="E340" s="136">
        <v>0</v>
      </c>
      <c r="F340" s="538">
        <v>0</v>
      </c>
      <c r="G340" s="534">
        <f t="shared" si="12"/>
        <v>0</v>
      </c>
      <c r="H340" s="537">
        <v>0</v>
      </c>
      <c r="J340" s="437"/>
      <c r="K340" s="437"/>
    </row>
    <row r="341" spans="1:11" ht="15.75" hidden="1" thickBot="1">
      <c r="A341" s="601"/>
      <c r="B341" s="472"/>
      <c r="C341" s="135">
        <v>0</v>
      </c>
      <c r="D341" s="136">
        <v>0</v>
      </c>
      <c r="E341" s="136">
        <v>0</v>
      </c>
      <c r="F341" s="538">
        <v>0</v>
      </c>
      <c r="G341" s="534">
        <f t="shared" si="12"/>
        <v>0</v>
      </c>
      <c r="H341" s="537">
        <v>0</v>
      </c>
      <c r="J341" s="437"/>
      <c r="K341" s="437"/>
    </row>
    <row r="342" spans="1:11" ht="15.75" hidden="1" thickBot="1">
      <c r="A342" s="601"/>
      <c r="B342" s="604"/>
      <c r="C342" s="135">
        <v>0</v>
      </c>
      <c r="D342" s="136">
        <v>0</v>
      </c>
      <c r="E342" s="136">
        <v>0</v>
      </c>
      <c r="F342" s="538">
        <v>0</v>
      </c>
      <c r="G342" s="534">
        <f t="shared" si="12"/>
        <v>0</v>
      </c>
      <c r="H342" s="537">
        <v>0</v>
      </c>
      <c r="J342" s="437"/>
      <c r="K342" s="437"/>
    </row>
    <row r="343" spans="1:11" ht="15.75" hidden="1" thickBot="1">
      <c r="A343" s="601"/>
      <c r="B343" s="604"/>
      <c r="C343" s="135">
        <v>0</v>
      </c>
      <c r="D343" s="136">
        <v>0</v>
      </c>
      <c r="E343" s="136">
        <v>0</v>
      </c>
      <c r="F343" s="538">
        <v>0</v>
      </c>
      <c r="G343" s="534">
        <f t="shared" si="12"/>
        <v>0</v>
      </c>
      <c r="H343" s="537">
        <v>0</v>
      </c>
      <c r="J343" s="437"/>
      <c r="K343" s="437"/>
    </row>
    <row r="344" spans="1:11" ht="15" hidden="1" customHeight="1">
      <c r="A344" s="601"/>
      <c r="B344" s="604"/>
      <c r="C344" s="135">
        <v>0</v>
      </c>
      <c r="D344" s="136">
        <v>0</v>
      </c>
      <c r="E344" s="136">
        <v>0</v>
      </c>
      <c r="F344" s="538">
        <v>0</v>
      </c>
      <c r="G344" s="534">
        <f t="shared" si="12"/>
        <v>0</v>
      </c>
      <c r="H344" s="537">
        <v>0</v>
      </c>
      <c r="J344" s="437"/>
      <c r="K344" s="437"/>
    </row>
    <row r="345" spans="1:11" ht="15" hidden="1" customHeight="1" thickBot="1">
      <c r="A345" s="601"/>
      <c r="B345" s="604"/>
      <c r="C345" s="135">
        <v>0</v>
      </c>
      <c r="D345" s="136">
        <v>0</v>
      </c>
      <c r="E345" s="136">
        <v>0</v>
      </c>
      <c r="F345" s="538">
        <v>0</v>
      </c>
      <c r="G345" s="534">
        <f t="shared" si="12"/>
        <v>0</v>
      </c>
      <c r="H345" s="537">
        <v>0</v>
      </c>
      <c r="J345" s="437"/>
      <c r="K345" s="437"/>
    </row>
    <row r="346" spans="1:11" ht="15.75" hidden="1" thickBot="1">
      <c r="A346" s="601"/>
      <c r="B346" s="604"/>
      <c r="C346" s="135">
        <v>0</v>
      </c>
      <c r="D346" s="136">
        <v>0</v>
      </c>
      <c r="E346" s="136">
        <v>0</v>
      </c>
      <c r="F346" s="538">
        <v>0</v>
      </c>
      <c r="G346" s="534">
        <f t="shared" si="12"/>
        <v>0</v>
      </c>
      <c r="H346" s="537">
        <v>0</v>
      </c>
      <c r="J346" s="437"/>
      <c r="K346" s="437"/>
    </row>
    <row r="347" spans="1:11" ht="15.75" hidden="1" thickBot="1">
      <c r="A347" s="601"/>
      <c r="B347" s="604"/>
      <c r="C347" s="135">
        <v>0</v>
      </c>
      <c r="D347" s="136">
        <v>0</v>
      </c>
      <c r="E347" s="136">
        <v>0</v>
      </c>
      <c r="F347" s="538">
        <v>0</v>
      </c>
      <c r="G347" s="534">
        <f t="shared" si="12"/>
        <v>0</v>
      </c>
      <c r="H347" s="537">
        <v>0</v>
      </c>
      <c r="J347" s="437"/>
      <c r="K347" s="437"/>
    </row>
    <row r="348" spans="1:11" ht="15.75" hidden="1" thickBot="1">
      <c r="A348" s="601"/>
      <c r="B348" s="604"/>
      <c r="C348" s="135">
        <v>0</v>
      </c>
      <c r="D348" s="136">
        <v>0</v>
      </c>
      <c r="E348" s="136">
        <v>0</v>
      </c>
      <c r="F348" s="538">
        <v>0</v>
      </c>
      <c r="G348" s="534">
        <f t="shared" ref="G348:G379" si="13">+C348+D348+E348+F348</f>
        <v>0</v>
      </c>
      <c r="H348" s="537">
        <v>0</v>
      </c>
      <c r="J348" s="437"/>
      <c r="K348" s="437"/>
    </row>
    <row r="349" spans="1:11" ht="15.75" hidden="1" thickBot="1">
      <c r="A349" s="601"/>
      <c r="B349" s="604"/>
      <c r="C349" s="135">
        <v>0</v>
      </c>
      <c r="D349" s="136">
        <v>0</v>
      </c>
      <c r="E349" s="136">
        <v>0</v>
      </c>
      <c r="F349" s="538">
        <v>0</v>
      </c>
      <c r="G349" s="534">
        <f t="shared" si="13"/>
        <v>0</v>
      </c>
      <c r="H349" s="537">
        <v>0</v>
      </c>
      <c r="J349" s="437"/>
      <c r="K349" s="437"/>
    </row>
    <row r="350" spans="1:11" ht="15" hidden="1" customHeight="1">
      <c r="A350" s="601"/>
      <c r="B350" s="604"/>
      <c r="C350" s="135">
        <v>0</v>
      </c>
      <c r="D350" s="136">
        <v>0</v>
      </c>
      <c r="E350" s="136">
        <v>0</v>
      </c>
      <c r="F350" s="538">
        <v>0</v>
      </c>
      <c r="G350" s="534">
        <f t="shared" si="13"/>
        <v>0</v>
      </c>
      <c r="H350" s="537">
        <v>0</v>
      </c>
      <c r="J350" s="437"/>
      <c r="K350" s="437"/>
    </row>
    <row r="351" spans="1:11" ht="15" hidden="1" customHeight="1">
      <c r="A351" s="601"/>
      <c r="B351" s="604"/>
      <c r="C351" s="135">
        <v>0</v>
      </c>
      <c r="D351" s="136">
        <v>0</v>
      </c>
      <c r="E351" s="136">
        <v>0</v>
      </c>
      <c r="F351" s="538">
        <v>0</v>
      </c>
      <c r="G351" s="534">
        <f t="shared" si="13"/>
        <v>0</v>
      </c>
      <c r="H351" s="537">
        <v>0</v>
      </c>
      <c r="J351" s="437"/>
      <c r="K351" s="437"/>
    </row>
    <row r="352" spans="1:11" ht="15.75" hidden="1" thickBot="1">
      <c r="A352" s="601"/>
      <c r="B352" s="604"/>
      <c r="C352" s="135">
        <v>0</v>
      </c>
      <c r="D352" s="136">
        <v>0</v>
      </c>
      <c r="E352" s="136">
        <v>0</v>
      </c>
      <c r="F352" s="538">
        <v>0</v>
      </c>
      <c r="G352" s="534">
        <f t="shared" si="13"/>
        <v>0</v>
      </c>
      <c r="H352" s="537">
        <v>0</v>
      </c>
      <c r="J352" s="437"/>
      <c r="K352" s="437"/>
    </row>
    <row r="353" spans="1:11" ht="15.75" hidden="1" thickBot="1">
      <c r="A353" s="601"/>
      <c r="B353" s="604"/>
      <c r="C353" s="135">
        <v>0</v>
      </c>
      <c r="D353" s="136">
        <v>0</v>
      </c>
      <c r="E353" s="136">
        <v>0</v>
      </c>
      <c r="F353" s="538">
        <v>0</v>
      </c>
      <c r="G353" s="534">
        <f t="shared" si="13"/>
        <v>0</v>
      </c>
      <c r="H353" s="537">
        <v>0</v>
      </c>
      <c r="J353" s="437"/>
      <c r="K353" s="437"/>
    </row>
    <row r="354" spans="1:11" ht="15.75" hidden="1" thickBot="1">
      <c r="A354" s="601"/>
      <c r="B354" s="604"/>
      <c r="C354" s="135">
        <v>0</v>
      </c>
      <c r="D354" s="136">
        <v>0</v>
      </c>
      <c r="E354" s="136">
        <v>0</v>
      </c>
      <c r="F354" s="538">
        <v>0</v>
      </c>
      <c r="G354" s="534">
        <f t="shared" si="13"/>
        <v>0</v>
      </c>
      <c r="H354" s="537">
        <v>0</v>
      </c>
      <c r="J354" s="437"/>
      <c r="K354" s="437"/>
    </row>
    <row r="355" spans="1:11" ht="15.75" hidden="1" thickBot="1">
      <c r="A355" s="601"/>
      <c r="B355" s="604"/>
      <c r="C355" s="135">
        <v>0</v>
      </c>
      <c r="D355" s="136">
        <v>0</v>
      </c>
      <c r="E355" s="136">
        <v>0</v>
      </c>
      <c r="F355" s="538">
        <v>0</v>
      </c>
      <c r="G355" s="534">
        <f t="shared" si="13"/>
        <v>0</v>
      </c>
      <c r="H355" s="537">
        <v>0</v>
      </c>
      <c r="J355" s="437"/>
      <c r="K355" s="437"/>
    </row>
    <row r="356" spans="1:11" ht="15.75" hidden="1" thickBot="1">
      <c r="A356" s="601"/>
      <c r="B356" s="472"/>
      <c r="C356" s="135">
        <v>0</v>
      </c>
      <c r="D356" s="136">
        <v>0</v>
      </c>
      <c r="E356" s="136">
        <v>0</v>
      </c>
      <c r="F356" s="538">
        <v>0</v>
      </c>
      <c r="G356" s="534">
        <f t="shared" si="13"/>
        <v>0</v>
      </c>
      <c r="H356" s="537">
        <v>0</v>
      </c>
      <c r="J356" s="437"/>
      <c r="K356" s="437"/>
    </row>
    <row r="357" spans="1:11" ht="15.75" hidden="1" thickBot="1">
      <c r="A357" s="601"/>
      <c r="B357" s="472"/>
      <c r="C357" s="135">
        <v>0</v>
      </c>
      <c r="D357" s="136">
        <v>0</v>
      </c>
      <c r="E357" s="136">
        <v>0</v>
      </c>
      <c r="F357" s="538">
        <v>0</v>
      </c>
      <c r="G357" s="534">
        <f t="shared" si="13"/>
        <v>0</v>
      </c>
      <c r="H357" s="537">
        <v>0</v>
      </c>
      <c r="J357" s="437"/>
      <c r="K357" s="437"/>
    </row>
    <row r="358" spans="1:11" ht="15.75" hidden="1" thickBot="1">
      <c r="A358" s="601"/>
      <c r="B358" s="604"/>
      <c r="C358" s="135">
        <v>0</v>
      </c>
      <c r="D358" s="136">
        <v>0</v>
      </c>
      <c r="E358" s="136">
        <v>0</v>
      </c>
      <c r="F358" s="538">
        <v>0</v>
      </c>
      <c r="G358" s="534">
        <f t="shared" si="13"/>
        <v>0</v>
      </c>
      <c r="H358" s="537">
        <v>0</v>
      </c>
      <c r="J358" s="437"/>
      <c r="K358" s="437"/>
    </row>
    <row r="359" spans="1:11" ht="15.75" hidden="1" thickBot="1">
      <c r="A359" s="601"/>
      <c r="B359" s="604"/>
      <c r="C359" s="135">
        <v>0</v>
      </c>
      <c r="D359" s="136">
        <v>0</v>
      </c>
      <c r="E359" s="136">
        <v>0</v>
      </c>
      <c r="F359" s="538">
        <v>0</v>
      </c>
      <c r="G359" s="534">
        <f t="shared" si="13"/>
        <v>0</v>
      </c>
      <c r="H359" s="537">
        <v>0</v>
      </c>
      <c r="J359" s="437"/>
      <c r="K359" s="437"/>
    </row>
    <row r="360" spans="1:11" ht="15" hidden="1" customHeight="1">
      <c r="A360" s="601"/>
      <c r="B360" s="604"/>
      <c r="C360" s="135">
        <v>0</v>
      </c>
      <c r="D360" s="136">
        <v>0</v>
      </c>
      <c r="E360" s="136">
        <v>0</v>
      </c>
      <c r="F360" s="538">
        <v>0</v>
      </c>
      <c r="G360" s="534">
        <f t="shared" si="13"/>
        <v>0</v>
      </c>
      <c r="H360" s="537">
        <v>0</v>
      </c>
      <c r="J360" s="437"/>
      <c r="K360" s="437"/>
    </row>
    <row r="361" spans="1:11" ht="15" hidden="1" customHeight="1">
      <c r="A361" s="601"/>
      <c r="B361" s="604"/>
      <c r="C361" s="135">
        <v>0</v>
      </c>
      <c r="D361" s="136">
        <v>0</v>
      </c>
      <c r="E361" s="136">
        <v>0</v>
      </c>
      <c r="F361" s="538">
        <v>0</v>
      </c>
      <c r="G361" s="534">
        <f t="shared" si="13"/>
        <v>0</v>
      </c>
      <c r="H361" s="537">
        <v>0</v>
      </c>
      <c r="J361" s="437"/>
      <c r="K361" s="437"/>
    </row>
    <row r="362" spans="1:11" ht="15.75" hidden="1" thickBot="1">
      <c r="A362" s="601"/>
      <c r="B362" s="604"/>
      <c r="C362" s="135">
        <v>0</v>
      </c>
      <c r="D362" s="136">
        <v>0</v>
      </c>
      <c r="E362" s="136">
        <v>0</v>
      </c>
      <c r="F362" s="538">
        <v>0</v>
      </c>
      <c r="G362" s="534">
        <f t="shared" si="13"/>
        <v>0</v>
      </c>
      <c r="H362" s="537">
        <v>0</v>
      </c>
      <c r="J362" s="437"/>
      <c r="K362" s="437"/>
    </row>
    <row r="363" spans="1:11" ht="15.75" hidden="1" thickBot="1">
      <c r="A363" s="601"/>
      <c r="B363" s="604"/>
      <c r="C363" s="135">
        <v>0</v>
      </c>
      <c r="D363" s="136">
        <v>0</v>
      </c>
      <c r="E363" s="136">
        <v>0</v>
      </c>
      <c r="F363" s="538">
        <v>0</v>
      </c>
      <c r="G363" s="534">
        <f t="shared" si="13"/>
        <v>0</v>
      </c>
      <c r="H363" s="537">
        <v>0</v>
      </c>
      <c r="J363" s="437"/>
      <c r="K363" s="437"/>
    </row>
    <row r="364" spans="1:11" ht="15.75" hidden="1" thickBot="1">
      <c r="A364" s="601"/>
      <c r="B364" s="604"/>
      <c r="C364" s="135">
        <v>0</v>
      </c>
      <c r="D364" s="136">
        <v>0</v>
      </c>
      <c r="E364" s="136">
        <v>0</v>
      </c>
      <c r="F364" s="538">
        <v>0</v>
      </c>
      <c r="G364" s="534">
        <f t="shared" si="13"/>
        <v>0</v>
      </c>
      <c r="H364" s="537">
        <v>0</v>
      </c>
      <c r="J364" s="437"/>
      <c r="K364" s="437"/>
    </row>
    <row r="365" spans="1:11" ht="15.75" hidden="1" thickBot="1">
      <c r="A365" s="601"/>
      <c r="B365" s="604"/>
      <c r="C365" s="135">
        <v>0</v>
      </c>
      <c r="D365" s="136">
        <v>0</v>
      </c>
      <c r="E365" s="136">
        <v>0</v>
      </c>
      <c r="F365" s="538">
        <v>0</v>
      </c>
      <c r="G365" s="534">
        <f t="shared" si="13"/>
        <v>0</v>
      </c>
      <c r="H365" s="537">
        <v>0</v>
      </c>
      <c r="J365" s="437"/>
      <c r="K365" s="437"/>
    </row>
    <row r="366" spans="1:11" ht="15.75" hidden="1" thickBot="1">
      <c r="A366" s="601"/>
      <c r="B366" s="472"/>
      <c r="C366" s="135">
        <v>0</v>
      </c>
      <c r="D366" s="136">
        <v>0</v>
      </c>
      <c r="E366" s="136">
        <v>0</v>
      </c>
      <c r="F366" s="538">
        <v>0</v>
      </c>
      <c r="G366" s="534">
        <f t="shared" si="13"/>
        <v>0</v>
      </c>
      <c r="H366" s="537">
        <v>0</v>
      </c>
      <c r="J366" s="437"/>
      <c r="K366" s="437"/>
    </row>
    <row r="367" spans="1:11" ht="15.75" hidden="1" thickBot="1">
      <c r="A367" s="601"/>
      <c r="B367" s="604"/>
      <c r="C367" s="135">
        <v>0</v>
      </c>
      <c r="D367" s="136">
        <v>0</v>
      </c>
      <c r="E367" s="136">
        <v>0</v>
      </c>
      <c r="F367" s="538">
        <v>0</v>
      </c>
      <c r="G367" s="534">
        <f t="shared" si="13"/>
        <v>0</v>
      </c>
      <c r="H367" s="537">
        <v>0</v>
      </c>
      <c r="J367" s="437"/>
      <c r="K367" s="437"/>
    </row>
    <row r="368" spans="1:11" ht="15" hidden="1" customHeight="1">
      <c r="A368" s="601"/>
      <c r="B368" s="604"/>
      <c r="C368" s="135">
        <v>0</v>
      </c>
      <c r="D368" s="136">
        <v>0</v>
      </c>
      <c r="E368" s="136">
        <v>0</v>
      </c>
      <c r="F368" s="538">
        <v>0</v>
      </c>
      <c r="G368" s="534">
        <f t="shared" si="13"/>
        <v>0</v>
      </c>
      <c r="H368" s="537">
        <v>0</v>
      </c>
      <c r="J368" s="437"/>
      <c r="K368" s="437"/>
    </row>
    <row r="369" spans="1:11" ht="15" hidden="1" customHeight="1">
      <c r="A369" s="601"/>
      <c r="B369" s="604"/>
      <c r="C369" s="135">
        <v>0</v>
      </c>
      <c r="D369" s="136">
        <v>0</v>
      </c>
      <c r="E369" s="136">
        <v>0</v>
      </c>
      <c r="F369" s="538">
        <v>0</v>
      </c>
      <c r="G369" s="534">
        <f t="shared" si="13"/>
        <v>0</v>
      </c>
      <c r="H369" s="537">
        <v>0</v>
      </c>
      <c r="J369" s="437"/>
      <c r="K369" s="437"/>
    </row>
    <row r="370" spans="1:11" ht="15.75" hidden="1" thickBot="1">
      <c r="A370" s="601"/>
      <c r="B370" s="604"/>
      <c r="C370" s="135">
        <v>0</v>
      </c>
      <c r="D370" s="136">
        <v>0</v>
      </c>
      <c r="E370" s="136">
        <v>0</v>
      </c>
      <c r="F370" s="538">
        <v>0</v>
      </c>
      <c r="G370" s="534">
        <f t="shared" si="13"/>
        <v>0</v>
      </c>
      <c r="H370" s="537">
        <v>0</v>
      </c>
      <c r="J370" s="437"/>
      <c r="K370" s="437"/>
    </row>
    <row r="371" spans="1:11" ht="15.75" hidden="1" thickBot="1">
      <c r="A371" s="601"/>
      <c r="B371" s="604"/>
      <c r="C371" s="135">
        <v>0</v>
      </c>
      <c r="D371" s="136">
        <v>0</v>
      </c>
      <c r="E371" s="136">
        <v>0</v>
      </c>
      <c r="F371" s="538">
        <v>0</v>
      </c>
      <c r="G371" s="534">
        <f t="shared" si="13"/>
        <v>0</v>
      </c>
      <c r="H371" s="537">
        <v>0</v>
      </c>
      <c r="J371" s="437"/>
      <c r="K371" s="437"/>
    </row>
    <row r="372" spans="1:11" ht="15.75" hidden="1" thickBot="1">
      <c r="A372" s="601"/>
      <c r="B372" s="604"/>
      <c r="C372" s="135">
        <v>0</v>
      </c>
      <c r="D372" s="136">
        <v>0</v>
      </c>
      <c r="E372" s="136">
        <v>0</v>
      </c>
      <c r="F372" s="538">
        <v>0</v>
      </c>
      <c r="G372" s="534">
        <f t="shared" si="13"/>
        <v>0</v>
      </c>
      <c r="H372" s="537">
        <v>0</v>
      </c>
      <c r="J372" s="437"/>
      <c r="K372" s="437"/>
    </row>
    <row r="373" spans="1:11" ht="15.75" hidden="1" thickBot="1">
      <c r="A373" s="601"/>
      <c r="B373" s="604"/>
      <c r="C373" s="135">
        <v>0</v>
      </c>
      <c r="D373" s="136">
        <v>0</v>
      </c>
      <c r="E373" s="136">
        <v>0</v>
      </c>
      <c r="F373" s="538">
        <v>0</v>
      </c>
      <c r="G373" s="534">
        <f t="shared" si="13"/>
        <v>0</v>
      </c>
      <c r="H373" s="537">
        <v>0</v>
      </c>
      <c r="J373" s="437"/>
      <c r="K373" s="437"/>
    </row>
    <row r="374" spans="1:11" ht="15.75" hidden="1" thickBot="1">
      <c r="A374" s="601"/>
      <c r="B374" s="472"/>
      <c r="C374" s="135">
        <v>0</v>
      </c>
      <c r="D374" s="136">
        <v>0</v>
      </c>
      <c r="E374" s="136">
        <v>0</v>
      </c>
      <c r="F374" s="538">
        <v>0</v>
      </c>
      <c r="G374" s="534">
        <f t="shared" si="13"/>
        <v>0</v>
      </c>
      <c r="H374" s="537">
        <v>0</v>
      </c>
      <c r="J374" s="437"/>
      <c r="K374" s="437"/>
    </row>
    <row r="375" spans="1:11" ht="15.75" hidden="1" thickBot="1">
      <c r="A375" s="601"/>
      <c r="B375" s="472"/>
      <c r="C375" s="135">
        <v>0</v>
      </c>
      <c r="D375" s="136">
        <v>0</v>
      </c>
      <c r="E375" s="136">
        <v>0</v>
      </c>
      <c r="F375" s="538">
        <v>0</v>
      </c>
      <c r="G375" s="534">
        <f t="shared" si="13"/>
        <v>0</v>
      </c>
      <c r="H375" s="537">
        <v>0</v>
      </c>
      <c r="J375" s="437"/>
      <c r="K375" s="437"/>
    </row>
    <row r="376" spans="1:11" ht="15.75" hidden="1" thickBot="1">
      <c r="A376" s="601"/>
      <c r="B376" s="604"/>
      <c r="C376" s="135">
        <v>0</v>
      </c>
      <c r="D376" s="136">
        <v>0</v>
      </c>
      <c r="E376" s="136">
        <v>0</v>
      </c>
      <c r="F376" s="538">
        <v>0</v>
      </c>
      <c r="G376" s="534">
        <f t="shared" si="13"/>
        <v>0</v>
      </c>
      <c r="H376" s="537">
        <v>0</v>
      </c>
      <c r="J376" s="437"/>
      <c r="K376" s="437"/>
    </row>
    <row r="377" spans="1:11" ht="15.75" hidden="1" thickBot="1">
      <c r="A377" s="601"/>
      <c r="B377" s="604"/>
      <c r="C377" s="135">
        <v>0</v>
      </c>
      <c r="D377" s="136">
        <v>0</v>
      </c>
      <c r="E377" s="136">
        <v>0</v>
      </c>
      <c r="F377" s="538">
        <v>0</v>
      </c>
      <c r="G377" s="534">
        <f t="shared" si="13"/>
        <v>0</v>
      </c>
      <c r="H377" s="537">
        <v>0</v>
      </c>
      <c r="J377" s="437"/>
      <c r="K377" s="437"/>
    </row>
    <row r="378" spans="1:11" ht="15" hidden="1" customHeight="1">
      <c r="A378" s="601"/>
      <c r="B378" s="604"/>
      <c r="C378" s="135">
        <v>0</v>
      </c>
      <c r="D378" s="136">
        <v>0</v>
      </c>
      <c r="E378" s="136">
        <v>0</v>
      </c>
      <c r="F378" s="538">
        <v>0</v>
      </c>
      <c r="G378" s="534">
        <f t="shared" si="13"/>
        <v>0</v>
      </c>
      <c r="H378" s="537">
        <v>0</v>
      </c>
      <c r="J378" s="437"/>
      <c r="K378" s="437"/>
    </row>
    <row r="379" spans="1:11" ht="15" hidden="1" customHeight="1">
      <c r="A379" s="601"/>
      <c r="B379" s="604"/>
      <c r="C379" s="135">
        <v>0</v>
      </c>
      <c r="D379" s="136">
        <v>0</v>
      </c>
      <c r="E379" s="136">
        <v>0</v>
      </c>
      <c r="F379" s="538">
        <v>0</v>
      </c>
      <c r="G379" s="534">
        <f t="shared" si="13"/>
        <v>0</v>
      </c>
      <c r="H379" s="537">
        <v>0</v>
      </c>
      <c r="J379" s="437"/>
      <c r="K379" s="437"/>
    </row>
    <row r="380" spans="1:11" ht="15.75" hidden="1" thickBot="1">
      <c r="A380" s="601"/>
      <c r="B380" s="604"/>
      <c r="C380" s="135">
        <v>0</v>
      </c>
      <c r="D380" s="136">
        <v>0</v>
      </c>
      <c r="E380" s="136">
        <v>0</v>
      </c>
      <c r="F380" s="538">
        <v>0</v>
      </c>
      <c r="G380" s="534">
        <f t="shared" ref="G380:G411" si="14">+C380+D380+E380+F380</f>
        <v>0</v>
      </c>
      <c r="H380" s="537">
        <v>0</v>
      </c>
      <c r="J380" s="437"/>
      <c r="K380" s="437"/>
    </row>
    <row r="381" spans="1:11" ht="15.75" hidden="1" thickBot="1">
      <c r="A381" s="601"/>
      <c r="B381" s="604"/>
      <c r="C381" s="135">
        <v>0</v>
      </c>
      <c r="D381" s="136">
        <v>0</v>
      </c>
      <c r="E381" s="136">
        <v>0</v>
      </c>
      <c r="F381" s="538">
        <v>0</v>
      </c>
      <c r="G381" s="534">
        <f t="shared" si="14"/>
        <v>0</v>
      </c>
      <c r="H381" s="537">
        <v>0</v>
      </c>
      <c r="J381" s="437"/>
      <c r="K381" s="437"/>
    </row>
    <row r="382" spans="1:11" ht="15.75" hidden="1" thickBot="1">
      <c r="A382" s="601"/>
      <c r="B382" s="604"/>
      <c r="C382" s="135">
        <v>0</v>
      </c>
      <c r="D382" s="136">
        <v>0</v>
      </c>
      <c r="E382" s="136">
        <v>0</v>
      </c>
      <c r="F382" s="538">
        <v>0</v>
      </c>
      <c r="G382" s="534">
        <f t="shared" si="14"/>
        <v>0</v>
      </c>
      <c r="H382" s="537">
        <v>0</v>
      </c>
      <c r="J382" s="437"/>
      <c r="K382" s="437"/>
    </row>
    <row r="383" spans="1:11" ht="15.75" hidden="1" thickBot="1">
      <c r="A383" s="601"/>
      <c r="B383" s="604"/>
      <c r="C383" s="135">
        <v>0</v>
      </c>
      <c r="D383" s="136">
        <v>0</v>
      </c>
      <c r="E383" s="136">
        <v>0</v>
      </c>
      <c r="F383" s="538">
        <v>0</v>
      </c>
      <c r="G383" s="534">
        <f t="shared" si="14"/>
        <v>0</v>
      </c>
      <c r="H383" s="537">
        <v>0</v>
      </c>
      <c r="J383" s="437"/>
      <c r="K383" s="437"/>
    </row>
    <row r="384" spans="1:11" ht="15" hidden="1" customHeight="1">
      <c r="A384" s="601"/>
      <c r="B384" s="604"/>
      <c r="C384" s="135">
        <v>0</v>
      </c>
      <c r="D384" s="136">
        <v>0</v>
      </c>
      <c r="E384" s="136">
        <v>0</v>
      </c>
      <c r="F384" s="538">
        <v>0</v>
      </c>
      <c r="G384" s="534">
        <f t="shared" si="14"/>
        <v>0</v>
      </c>
      <c r="H384" s="537">
        <v>0</v>
      </c>
      <c r="J384" s="437"/>
      <c r="K384" s="437"/>
    </row>
    <row r="385" spans="1:11" ht="15" hidden="1" customHeight="1">
      <c r="A385" s="601"/>
      <c r="B385" s="604"/>
      <c r="C385" s="135">
        <v>0</v>
      </c>
      <c r="D385" s="136">
        <v>0</v>
      </c>
      <c r="E385" s="136">
        <v>0</v>
      </c>
      <c r="F385" s="538">
        <v>0</v>
      </c>
      <c r="G385" s="534">
        <f t="shared" si="14"/>
        <v>0</v>
      </c>
      <c r="H385" s="537">
        <v>0</v>
      </c>
      <c r="J385" s="437"/>
      <c r="K385" s="437"/>
    </row>
    <row r="386" spans="1:11" ht="15.75" hidden="1" thickBot="1">
      <c r="A386" s="601"/>
      <c r="B386" s="604"/>
      <c r="C386" s="135">
        <v>0</v>
      </c>
      <c r="D386" s="136">
        <v>0</v>
      </c>
      <c r="E386" s="136">
        <v>0</v>
      </c>
      <c r="F386" s="538">
        <v>0</v>
      </c>
      <c r="G386" s="534">
        <f t="shared" si="14"/>
        <v>0</v>
      </c>
      <c r="H386" s="537">
        <v>0</v>
      </c>
      <c r="J386" s="437"/>
      <c r="K386" s="437"/>
    </row>
    <row r="387" spans="1:11" ht="15.75" hidden="1" thickBot="1">
      <c r="A387" s="601"/>
      <c r="B387" s="604"/>
      <c r="C387" s="135">
        <v>0</v>
      </c>
      <c r="D387" s="136">
        <v>0</v>
      </c>
      <c r="E387" s="136">
        <v>0</v>
      </c>
      <c r="F387" s="538">
        <v>0</v>
      </c>
      <c r="G387" s="534">
        <f t="shared" si="14"/>
        <v>0</v>
      </c>
      <c r="H387" s="537">
        <v>0</v>
      </c>
      <c r="J387" s="437"/>
      <c r="K387" s="437"/>
    </row>
    <row r="388" spans="1:11" ht="15.75" hidden="1" thickBot="1">
      <c r="A388" s="601"/>
      <c r="B388" s="604"/>
      <c r="C388" s="135">
        <v>0</v>
      </c>
      <c r="D388" s="136">
        <v>0</v>
      </c>
      <c r="E388" s="136">
        <v>0</v>
      </c>
      <c r="F388" s="538">
        <v>0</v>
      </c>
      <c r="G388" s="534">
        <f t="shared" si="14"/>
        <v>0</v>
      </c>
      <c r="H388" s="537">
        <v>0</v>
      </c>
      <c r="J388" s="437"/>
      <c r="K388" s="437"/>
    </row>
    <row r="389" spans="1:11" ht="15.75" hidden="1" thickBot="1">
      <c r="A389" s="601"/>
      <c r="B389" s="604"/>
      <c r="C389" s="135">
        <v>0</v>
      </c>
      <c r="D389" s="136">
        <v>0</v>
      </c>
      <c r="E389" s="136">
        <v>0</v>
      </c>
      <c r="F389" s="538">
        <v>0</v>
      </c>
      <c r="G389" s="534">
        <f t="shared" si="14"/>
        <v>0</v>
      </c>
      <c r="H389" s="537">
        <v>0</v>
      </c>
      <c r="J389" s="437"/>
      <c r="K389" s="437"/>
    </row>
    <row r="390" spans="1:11" ht="15.75" hidden="1" thickBot="1">
      <c r="A390" s="601"/>
      <c r="B390" s="472"/>
      <c r="C390" s="135">
        <v>0</v>
      </c>
      <c r="D390" s="136">
        <v>0</v>
      </c>
      <c r="E390" s="136">
        <v>0</v>
      </c>
      <c r="F390" s="538">
        <v>0</v>
      </c>
      <c r="G390" s="534">
        <f t="shared" si="14"/>
        <v>0</v>
      </c>
      <c r="H390" s="537">
        <v>0</v>
      </c>
      <c r="J390" s="437"/>
      <c r="K390" s="437"/>
    </row>
    <row r="391" spans="1:11" ht="15.75" hidden="1" thickBot="1">
      <c r="A391" s="601"/>
      <c r="B391" s="472"/>
      <c r="C391" s="135">
        <v>0</v>
      </c>
      <c r="D391" s="136">
        <v>0</v>
      </c>
      <c r="E391" s="136">
        <v>0</v>
      </c>
      <c r="F391" s="538">
        <v>0</v>
      </c>
      <c r="G391" s="534">
        <f t="shared" si="14"/>
        <v>0</v>
      </c>
      <c r="H391" s="537">
        <v>0</v>
      </c>
      <c r="J391" s="437"/>
      <c r="K391" s="437"/>
    </row>
    <row r="392" spans="1:11" ht="15.75" hidden="1" thickBot="1">
      <c r="A392" s="601"/>
      <c r="B392" s="604"/>
      <c r="C392" s="135">
        <v>0</v>
      </c>
      <c r="D392" s="136">
        <v>0</v>
      </c>
      <c r="E392" s="136">
        <v>0</v>
      </c>
      <c r="F392" s="538">
        <v>0</v>
      </c>
      <c r="G392" s="534">
        <f t="shared" si="14"/>
        <v>0</v>
      </c>
      <c r="H392" s="537">
        <v>0</v>
      </c>
      <c r="J392" s="437"/>
      <c r="K392" s="437"/>
    </row>
    <row r="393" spans="1:11" ht="15.75" hidden="1" thickBot="1">
      <c r="A393" s="601"/>
      <c r="B393" s="604"/>
      <c r="C393" s="135">
        <v>0</v>
      </c>
      <c r="D393" s="136">
        <v>0</v>
      </c>
      <c r="E393" s="136">
        <v>0</v>
      </c>
      <c r="F393" s="538">
        <v>0</v>
      </c>
      <c r="G393" s="534">
        <f t="shared" si="14"/>
        <v>0</v>
      </c>
      <c r="H393" s="537">
        <v>0</v>
      </c>
      <c r="J393" s="437"/>
      <c r="K393" s="437"/>
    </row>
    <row r="394" spans="1:11" ht="15" hidden="1" customHeight="1">
      <c r="A394" s="601"/>
      <c r="B394" s="604"/>
      <c r="C394" s="135">
        <v>0</v>
      </c>
      <c r="D394" s="136">
        <v>0</v>
      </c>
      <c r="E394" s="136">
        <v>0</v>
      </c>
      <c r="F394" s="538">
        <v>0</v>
      </c>
      <c r="G394" s="534">
        <f t="shared" si="14"/>
        <v>0</v>
      </c>
      <c r="H394" s="537">
        <v>0</v>
      </c>
      <c r="J394" s="437"/>
      <c r="K394" s="437"/>
    </row>
    <row r="395" spans="1:11" ht="15" hidden="1" customHeight="1">
      <c r="A395" s="601"/>
      <c r="B395" s="604"/>
      <c r="C395" s="135">
        <v>0</v>
      </c>
      <c r="D395" s="136">
        <v>0</v>
      </c>
      <c r="E395" s="136">
        <v>0</v>
      </c>
      <c r="F395" s="538">
        <v>0</v>
      </c>
      <c r="G395" s="534">
        <f t="shared" si="14"/>
        <v>0</v>
      </c>
      <c r="H395" s="537">
        <v>0</v>
      </c>
      <c r="J395" s="437"/>
      <c r="K395" s="437"/>
    </row>
    <row r="396" spans="1:11" ht="15.75" hidden="1" thickBot="1">
      <c r="A396" s="601"/>
      <c r="B396" s="604"/>
      <c r="C396" s="135">
        <v>0</v>
      </c>
      <c r="D396" s="136">
        <v>0</v>
      </c>
      <c r="E396" s="136">
        <v>0</v>
      </c>
      <c r="F396" s="538">
        <v>0</v>
      </c>
      <c r="G396" s="534">
        <f t="shared" si="14"/>
        <v>0</v>
      </c>
      <c r="H396" s="537">
        <v>0</v>
      </c>
      <c r="J396" s="437"/>
      <c r="K396" s="437"/>
    </row>
    <row r="397" spans="1:11" ht="15.75" hidden="1" thickBot="1">
      <c r="A397" s="601"/>
      <c r="B397" s="604"/>
      <c r="C397" s="135">
        <v>0</v>
      </c>
      <c r="D397" s="136">
        <v>0</v>
      </c>
      <c r="E397" s="136">
        <v>0</v>
      </c>
      <c r="F397" s="538">
        <v>0</v>
      </c>
      <c r="G397" s="534">
        <f t="shared" si="14"/>
        <v>0</v>
      </c>
      <c r="H397" s="537">
        <v>0</v>
      </c>
      <c r="J397" s="437"/>
      <c r="K397" s="437"/>
    </row>
    <row r="398" spans="1:11" ht="15.75" hidden="1" thickBot="1">
      <c r="A398" s="601"/>
      <c r="B398" s="604"/>
      <c r="C398" s="135">
        <v>0</v>
      </c>
      <c r="D398" s="136">
        <v>0</v>
      </c>
      <c r="E398" s="136">
        <v>0</v>
      </c>
      <c r="F398" s="538">
        <v>0</v>
      </c>
      <c r="G398" s="534">
        <f t="shared" si="14"/>
        <v>0</v>
      </c>
      <c r="H398" s="537">
        <v>0</v>
      </c>
      <c r="J398" s="437"/>
      <c r="K398" s="437"/>
    </row>
    <row r="399" spans="1:11" ht="15.75" hidden="1" thickBot="1">
      <c r="A399" s="601"/>
      <c r="B399" s="604"/>
      <c r="C399" s="135">
        <v>0</v>
      </c>
      <c r="D399" s="136">
        <v>0</v>
      </c>
      <c r="E399" s="136">
        <v>0</v>
      </c>
      <c r="F399" s="538">
        <v>0</v>
      </c>
      <c r="G399" s="534">
        <f t="shared" si="14"/>
        <v>0</v>
      </c>
      <c r="H399" s="537">
        <v>0</v>
      </c>
      <c r="J399" s="437"/>
      <c r="K399" s="437"/>
    </row>
    <row r="400" spans="1:11" ht="15" hidden="1" customHeight="1">
      <c r="A400" s="601"/>
      <c r="B400" s="604"/>
      <c r="C400" s="135">
        <v>0</v>
      </c>
      <c r="D400" s="136">
        <v>0</v>
      </c>
      <c r="E400" s="136">
        <v>0</v>
      </c>
      <c r="F400" s="538">
        <v>0</v>
      </c>
      <c r="G400" s="534">
        <f t="shared" si="14"/>
        <v>0</v>
      </c>
      <c r="H400" s="537">
        <v>0</v>
      </c>
      <c r="J400" s="437"/>
      <c r="K400" s="437"/>
    </row>
    <row r="401" spans="1:11" ht="15" hidden="1" customHeight="1">
      <c r="A401" s="601"/>
      <c r="B401" s="604"/>
      <c r="C401" s="135">
        <v>0</v>
      </c>
      <c r="D401" s="136">
        <v>0</v>
      </c>
      <c r="E401" s="136">
        <v>0</v>
      </c>
      <c r="F401" s="538">
        <v>0</v>
      </c>
      <c r="G401" s="534">
        <f t="shared" si="14"/>
        <v>0</v>
      </c>
      <c r="H401" s="537">
        <v>0</v>
      </c>
      <c r="J401" s="437"/>
      <c r="K401" s="437"/>
    </row>
    <row r="402" spans="1:11" ht="15.75" hidden="1" thickBot="1">
      <c r="A402" s="601"/>
      <c r="B402" s="604"/>
      <c r="C402" s="135">
        <v>0</v>
      </c>
      <c r="D402" s="136">
        <v>0</v>
      </c>
      <c r="E402" s="136">
        <v>0</v>
      </c>
      <c r="F402" s="538">
        <v>0</v>
      </c>
      <c r="G402" s="534">
        <f t="shared" si="14"/>
        <v>0</v>
      </c>
      <c r="H402" s="537">
        <v>0</v>
      </c>
      <c r="J402" s="437"/>
      <c r="K402" s="437"/>
    </row>
    <row r="403" spans="1:11" ht="15.75" hidden="1" thickBot="1">
      <c r="A403" s="601"/>
      <c r="B403" s="604"/>
      <c r="C403" s="135">
        <v>0</v>
      </c>
      <c r="D403" s="136">
        <v>0</v>
      </c>
      <c r="E403" s="136">
        <v>0</v>
      </c>
      <c r="F403" s="538">
        <v>0</v>
      </c>
      <c r="G403" s="534">
        <f t="shared" si="14"/>
        <v>0</v>
      </c>
      <c r="H403" s="537">
        <v>0</v>
      </c>
      <c r="J403" s="437"/>
      <c r="K403" s="437"/>
    </row>
    <row r="404" spans="1:11" ht="15.75" hidden="1" thickBot="1">
      <c r="A404" s="601"/>
      <c r="B404" s="472"/>
      <c r="C404" s="135">
        <v>0</v>
      </c>
      <c r="D404" s="136">
        <v>0</v>
      </c>
      <c r="E404" s="136">
        <v>0</v>
      </c>
      <c r="F404" s="538">
        <v>0</v>
      </c>
      <c r="G404" s="534">
        <f t="shared" si="14"/>
        <v>0</v>
      </c>
      <c r="H404" s="537">
        <v>0</v>
      </c>
      <c r="J404" s="437"/>
      <c r="K404" s="437"/>
    </row>
    <row r="405" spans="1:11" ht="15.75" hidden="1" thickBot="1">
      <c r="A405" s="601"/>
      <c r="B405" s="472"/>
      <c r="C405" s="135">
        <v>0</v>
      </c>
      <c r="D405" s="136">
        <v>0</v>
      </c>
      <c r="E405" s="136">
        <v>0</v>
      </c>
      <c r="F405" s="538">
        <v>0</v>
      </c>
      <c r="G405" s="534">
        <f t="shared" si="14"/>
        <v>0</v>
      </c>
      <c r="H405" s="537">
        <v>0</v>
      </c>
      <c r="J405" s="437"/>
      <c r="K405" s="437"/>
    </row>
    <row r="406" spans="1:11" ht="15.75" hidden="1" thickBot="1">
      <c r="A406" s="601"/>
      <c r="B406" s="604"/>
      <c r="C406" s="135">
        <v>0</v>
      </c>
      <c r="D406" s="136">
        <v>0</v>
      </c>
      <c r="E406" s="136">
        <v>0</v>
      </c>
      <c r="F406" s="538">
        <v>0</v>
      </c>
      <c r="G406" s="534">
        <f t="shared" si="14"/>
        <v>0</v>
      </c>
      <c r="H406" s="537">
        <v>0</v>
      </c>
      <c r="J406" s="437"/>
      <c r="K406" s="437"/>
    </row>
    <row r="407" spans="1:11" ht="15.75" hidden="1" thickBot="1">
      <c r="A407" s="601"/>
      <c r="B407" s="604"/>
      <c r="C407" s="135">
        <v>0</v>
      </c>
      <c r="D407" s="136">
        <v>0</v>
      </c>
      <c r="E407" s="136">
        <v>0</v>
      </c>
      <c r="F407" s="538">
        <v>0</v>
      </c>
      <c r="G407" s="534">
        <f t="shared" si="14"/>
        <v>0</v>
      </c>
      <c r="H407" s="537">
        <v>0</v>
      </c>
      <c r="J407" s="437"/>
      <c r="K407" s="437"/>
    </row>
    <row r="408" spans="1:11" ht="15" hidden="1" customHeight="1">
      <c r="A408" s="601"/>
      <c r="B408" s="604"/>
      <c r="C408" s="135">
        <v>0</v>
      </c>
      <c r="D408" s="136">
        <v>0</v>
      </c>
      <c r="E408" s="136">
        <v>0</v>
      </c>
      <c r="F408" s="538">
        <v>0</v>
      </c>
      <c r="G408" s="534">
        <f t="shared" si="14"/>
        <v>0</v>
      </c>
      <c r="H408" s="537">
        <v>0</v>
      </c>
      <c r="J408" s="437"/>
      <c r="K408" s="437"/>
    </row>
    <row r="409" spans="1:11" ht="15" hidden="1" customHeight="1">
      <c r="A409" s="601"/>
      <c r="B409" s="604"/>
      <c r="C409" s="135">
        <v>0</v>
      </c>
      <c r="D409" s="136">
        <v>0</v>
      </c>
      <c r="E409" s="136">
        <v>0</v>
      </c>
      <c r="F409" s="538">
        <v>0</v>
      </c>
      <c r="G409" s="534">
        <f t="shared" si="14"/>
        <v>0</v>
      </c>
      <c r="H409" s="537">
        <v>0</v>
      </c>
      <c r="J409" s="437"/>
      <c r="K409" s="437"/>
    </row>
    <row r="410" spans="1:11" ht="15.75" hidden="1" thickBot="1">
      <c r="A410" s="601"/>
      <c r="B410" s="604"/>
      <c r="C410" s="135">
        <v>0</v>
      </c>
      <c r="D410" s="136">
        <v>0</v>
      </c>
      <c r="E410" s="136">
        <v>0</v>
      </c>
      <c r="F410" s="538">
        <v>0</v>
      </c>
      <c r="G410" s="534">
        <f t="shared" si="14"/>
        <v>0</v>
      </c>
      <c r="H410" s="537">
        <v>0</v>
      </c>
      <c r="J410" s="437"/>
      <c r="K410" s="437"/>
    </row>
    <row r="411" spans="1:11" ht="15.75" hidden="1" thickBot="1">
      <c r="A411" s="601"/>
      <c r="B411" s="604"/>
      <c r="C411" s="135">
        <v>0</v>
      </c>
      <c r="D411" s="136">
        <v>0</v>
      </c>
      <c r="E411" s="136">
        <v>0</v>
      </c>
      <c r="F411" s="538">
        <v>0</v>
      </c>
      <c r="G411" s="534">
        <f t="shared" si="14"/>
        <v>0</v>
      </c>
      <c r="H411" s="537">
        <v>0</v>
      </c>
      <c r="J411" s="437"/>
      <c r="K411" s="437"/>
    </row>
    <row r="412" spans="1:11" ht="15.75" hidden="1" thickBot="1">
      <c r="A412" s="601"/>
      <c r="B412" s="604"/>
      <c r="C412" s="135">
        <v>0</v>
      </c>
      <c r="D412" s="136">
        <v>0</v>
      </c>
      <c r="E412" s="136">
        <v>0</v>
      </c>
      <c r="F412" s="538">
        <v>0</v>
      </c>
      <c r="G412" s="534">
        <f>+C412+D412+E412+F412</f>
        <v>0</v>
      </c>
      <c r="H412" s="537">
        <v>0</v>
      </c>
      <c r="J412" s="437"/>
      <c r="K412" s="437"/>
    </row>
    <row r="413" spans="1:11" ht="15.75" hidden="1" thickBot="1">
      <c r="A413" s="601"/>
      <c r="B413" s="604"/>
      <c r="C413" s="135">
        <v>0</v>
      </c>
      <c r="D413" s="136">
        <v>0</v>
      </c>
      <c r="E413" s="136">
        <v>0</v>
      </c>
      <c r="F413" s="538">
        <v>0</v>
      </c>
      <c r="G413" s="534">
        <f>+C413+D413+E413+F413</f>
        <v>0</v>
      </c>
      <c r="H413" s="537">
        <v>0</v>
      </c>
      <c r="J413" s="437"/>
      <c r="K413" s="437"/>
    </row>
    <row r="414" spans="1:11" ht="15.75" hidden="1" thickBot="1">
      <c r="A414" s="601"/>
      <c r="B414" s="472"/>
      <c r="C414" s="135">
        <v>0</v>
      </c>
      <c r="D414" s="136">
        <v>0</v>
      </c>
      <c r="E414" s="136">
        <v>0</v>
      </c>
      <c r="F414" s="538">
        <v>0</v>
      </c>
      <c r="G414" s="534">
        <f>+C414+D414+E414+F414</f>
        <v>0</v>
      </c>
      <c r="H414" s="537">
        <v>0</v>
      </c>
      <c r="J414" s="437"/>
      <c r="K414" s="437"/>
    </row>
    <row r="415" spans="1:11" ht="15.75" hidden="1" thickBot="1">
      <c r="A415" s="601"/>
      <c r="B415" s="472"/>
      <c r="C415" s="135">
        <v>0</v>
      </c>
      <c r="D415" s="136">
        <v>0</v>
      </c>
      <c r="E415" s="136">
        <v>0</v>
      </c>
      <c r="F415" s="538">
        <v>0</v>
      </c>
      <c r="G415" s="534">
        <f>+C415+D415+E415+F415</f>
        <v>0</v>
      </c>
      <c r="H415" s="537">
        <v>0</v>
      </c>
      <c r="J415" s="437"/>
      <c r="K415" s="437"/>
    </row>
    <row r="416" spans="1:11" ht="16.5" thickTop="1" thickBot="1">
      <c r="A416" s="596"/>
      <c r="B416" s="595" t="s">
        <v>547</v>
      </c>
      <c r="C416" s="450">
        <f t="shared" ref="C416:H416" si="15">SUM(C316:C415)</f>
        <v>0</v>
      </c>
      <c r="D416" s="447">
        <f t="shared" si="15"/>
        <v>0</v>
      </c>
      <c r="E416" s="447">
        <f t="shared" si="15"/>
        <v>0</v>
      </c>
      <c r="F416" s="446">
        <f t="shared" si="15"/>
        <v>0</v>
      </c>
      <c r="G416" s="448">
        <f t="shared" si="15"/>
        <v>0</v>
      </c>
      <c r="H416" s="445">
        <f t="shared" si="15"/>
        <v>0</v>
      </c>
      <c r="J416" s="437"/>
      <c r="K416" s="437"/>
    </row>
    <row r="417" spans="1:11" ht="15.75" thickTop="1">
      <c r="A417" s="603"/>
      <c r="B417" s="602" t="s">
        <v>647</v>
      </c>
      <c r="C417" s="532"/>
      <c r="D417" s="542"/>
      <c r="E417" s="542"/>
      <c r="F417" s="541"/>
      <c r="G417" s="540"/>
      <c r="H417" s="539"/>
      <c r="J417" s="437"/>
      <c r="K417" s="437"/>
    </row>
    <row r="418" spans="1:11">
      <c r="A418" s="601"/>
      <c r="B418" s="472"/>
      <c r="C418" s="135">
        <v>0</v>
      </c>
      <c r="D418" s="136">
        <v>0</v>
      </c>
      <c r="E418" s="136">
        <v>0</v>
      </c>
      <c r="F418" s="538">
        <v>0</v>
      </c>
      <c r="G418" s="534">
        <f t="shared" ref="G418:G449" si="16">+C418+D418+E418+F418</f>
        <v>0</v>
      </c>
      <c r="H418" s="537">
        <v>0</v>
      </c>
      <c r="J418" s="437"/>
      <c r="K418" s="437"/>
    </row>
    <row r="419" spans="1:11">
      <c r="A419" s="601"/>
      <c r="B419" s="472"/>
      <c r="C419" s="135">
        <v>0</v>
      </c>
      <c r="D419" s="136">
        <v>0</v>
      </c>
      <c r="E419" s="136">
        <v>0</v>
      </c>
      <c r="F419" s="538">
        <v>0</v>
      </c>
      <c r="G419" s="534">
        <f t="shared" si="16"/>
        <v>0</v>
      </c>
      <c r="H419" s="537">
        <v>0</v>
      </c>
      <c r="J419" s="437"/>
      <c r="K419" s="437"/>
    </row>
    <row r="420" spans="1:11">
      <c r="A420" s="601"/>
      <c r="B420" s="472"/>
      <c r="C420" s="135">
        <v>0</v>
      </c>
      <c r="D420" s="136">
        <v>0</v>
      </c>
      <c r="E420" s="136">
        <v>0</v>
      </c>
      <c r="F420" s="538">
        <v>0</v>
      </c>
      <c r="G420" s="534">
        <f t="shared" si="16"/>
        <v>0</v>
      </c>
      <c r="H420" s="537">
        <v>0</v>
      </c>
      <c r="J420" s="437"/>
      <c r="K420" s="437"/>
    </row>
    <row r="421" spans="1:11">
      <c r="A421" s="601"/>
      <c r="B421" s="472"/>
      <c r="C421" s="135">
        <v>0</v>
      </c>
      <c r="D421" s="136">
        <v>0</v>
      </c>
      <c r="E421" s="136">
        <v>0</v>
      </c>
      <c r="F421" s="538">
        <v>0</v>
      </c>
      <c r="G421" s="534">
        <f t="shared" si="16"/>
        <v>0</v>
      </c>
      <c r="H421" s="537">
        <v>0</v>
      </c>
      <c r="J421" s="437"/>
      <c r="K421" s="437"/>
    </row>
    <row r="422" spans="1:11">
      <c r="A422" s="601"/>
      <c r="B422" s="472"/>
      <c r="C422" s="135">
        <v>0</v>
      </c>
      <c r="D422" s="136">
        <v>0</v>
      </c>
      <c r="E422" s="136">
        <v>0</v>
      </c>
      <c r="F422" s="538">
        <v>0</v>
      </c>
      <c r="G422" s="534">
        <f t="shared" si="16"/>
        <v>0</v>
      </c>
      <c r="H422" s="537">
        <v>0</v>
      </c>
      <c r="J422" s="437"/>
      <c r="K422" s="437"/>
    </row>
    <row r="423" spans="1:11">
      <c r="A423" s="601"/>
      <c r="B423" s="472"/>
      <c r="C423" s="135">
        <v>0</v>
      </c>
      <c r="D423" s="136">
        <v>0</v>
      </c>
      <c r="E423" s="136">
        <v>0</v>
      </c>
      <c r="F423" s="538">
        <v>0</v>
      </c>
      <c r="G423" s="534">
        <f t="shared" si="16"/>
        <v>0</v>
      </c>
      <c r="H423" s="537">
        <v>0</v>
      </c>
      <c r="J423" s="437"/>
      <c r="K423" s="437"/>
    </row>
    <row r="424" spans="1:11">
      <c r="A424" s="601"/>
      <c r="B424" s="472"/>
      <c r="C424" s="135">
        <v>0</v>
      </c>
      <c r="D424" s="136">
        <v>0</v>
      </c>
      <c r="E424" s="136">
        <v>0</v>
      </c>
      <c r="F424" s="538">
        <v>0</v>
      </c>
      <c r="G424" s="534">
        <f t="shared" si="16"/>
        <v>0</v>
      </c>
      <c r="H424" s="537">
        <v>0</v>
      </c>
      <c r="J424" s="437"/>
      <c r="K424" s="437"/>
    </row>
    <row r="425" spans="1:11">
      <c r="A425" s="601"/>
      <c r="B425" s="472"/>
      <c r="C425" s="135">
        <v>0</v>
      </c>
      <c r="D425" s="136">
        <v>0</v>
      </c>
      <c r="E425" s="136">
        <v>0</v>
      </c>
      <c r="F425" s="538">
        <v>0</v>
      </c>
      <c r="G425" s="534">
        <f t="shared" si="16"/>
        <v>0</v>
      </c>
      <c r="H425" s="537">
        <v>0</v>
      </c>
      <c r="J425" s="437"/>
      <c r="K425" s="437"/>
    </row>
    <row r="426" spans="1:11">
      <c r="A426" s="601"/>
      <c r="B426" s="472"/>
      <c r="C426" s="135">
        <v>0</v>
      </c>
      <c r="D426" s="136">
        <v>0</v>
      </c>
      <c r="E426" s="136">
        <v>0</v>
      </c>
      <c r="F426" s="538">
        <v>0</v>
      </c>
      <c r="G426" s="534">
        <f t="shared" si="16"/>
        <v>0</v>
      </c>
      <c r="H426" s="537">
        <v>0</v>
      </c>
      <c r="J426" s="437"/>
      <c r="K426" s="437"/>
    </row>
    <row r="427" spans="1:11">
      <c r="A427" s="601"/>
      <c r="B427" s="472"/>
      <c r="C427" s="135">
        <v>0</v>
      </c>
      <c r="D427" s="136">
        <v>0</v>
      </c>
      <c r="E427" s="136">
        <v>0</v>
      </c>
      <c r="F427" s="538">
        <v>0</v>
      </c>
      <c r="G427" s="534">
        <f t="shared" si="16"/>
        <v>0</v>
      </c>
      <c r="H427" s="537">
        <v>0</v>
      </c>
      <c r="J427" s="437"/>
      <c r="K427" s="437"/>
    </row>
    <row r="428" spans="1:11">
      <c r="A428" s="601"/>
      <c r="B428" s="472"/>
      <c r="C428" s="135">
        <v>0</v>
      </c>
      <c r="D428" s="136">
        <v>0</v>
      </c>
      <c r="E428" s="136">
        <v>0</v>
      </c>
      <c r="F428" s="538">
        <v>0</v>
      </c>
      <c r="G428" s="534">
        <f t="shared" si="16"/>
        <v>0</v>
      </c>
      <c r="H428" s="537">
        <v>0</v>
      </c>
      <c r="J428" s="437"/>
      <c r="K428" s="437"/>
    </row>
    <row r="429" spans="1:11">
      <c r="A429" s="601"/>
      <c r="B429" s="472"/>
      <c r="C429" s="135">
        <v>0</v>
      </c>
      <c r="D429" s="136">
        <v>0</v>
      </c>
      <c r="E429" s="136">
        <v>0</v>
      </c>
      <c r="F429" s="538">
        <v>0</v>
      </c>
      <c r="G429" s="534">
        <f t="shared" si="16"/>
        <v>0</v>
      </c>
      <c r="H429" s="537">
        <v>0</v>
      </c>
      <c r="J429" s="437"/>
      <c r="K429" s="437"/>
    </row>
    <row r="430" spans="1:11">
      <c r="A430" s="601"/>
      <c r="B430" s="472"/>
      <c r="C430" s="135">
        <v>0</v>
      </c>
      <c r="D430" s="136">
        <v>0</v>
      </c>
      <c r="E430" s="136">
        <v>0</v>
      </c>
      <c r="F430" s="538">
        <v>0</v>
      </c>
      <c r="G430" s="534">
        <f t="shared" si="16"/>
        <v>0</v>
      </c>
      <c r="H430" s="537">
        <v>0</v>
      </c>
      <c r="J430" s="437"/>
      <c r="K430" s="437"/>
    </row>
    <row r="431" spans="1:11">
      <c r="A431" s="601"/>
      <c r="B431" s="472"/>
      <c r="C431" s="135">
        <v>0</v>
      </c>
      <c r="D431" s="136">
        <v>0</v>
      </c>
      <c r="E431" s="136">
        <v>0</v>
      </c>
      <c r="F431" s="538">
        <v>0</v>
      </c>
      <c r="G431" s="534">
        <f t="shared" si="16"/>
        <v>0</v>
      </c>
      <c r="H431" s="537">
        <v>0</v>
      </c>
      <c r="J431" s="437"/>
      <c r="K431" s="437"/>
    </row>
    <row r="432" spans="1:11" ht="15.75" thickBot="1">
      <c r="A432" s="601"/>
      <c r="B432" s="472"/>
      <c r="C432" s="135">
        <v>0</v>
      </c>
      <c r="D432" s="136">
        <v>0</v>
      </c>
      <c r="E432" s="136">
        <v>0</v>
      </c>
      <c r="F432" s="538">
        <v>0</v>
      </c>
      <c r="G432" s="534">
        <f t="shared" si="16"/>
        <v>0</v>
      </c>
      <c r="H432" s="537">
        <v>0</v>
      </c>
      <c r="J432" s="437"/>
      <c r="K432" s="437"/>
    </row>
    <row r="433" spans="1:11" ht="15.75" hidden="1" thickBot="1">
      <c r="A433" s="601"/>
      <c r="B433" s="472"/>
      <c r="C433" s="135">
        <v>0</v>
      </c>
      <c r="D433" s="136">
        <v>0</v>
      </c>
      <c r="E433" s="136">
        <v>0</v>
      </c>
      <c r="F433" s="538">
        <v>0</v>
      </c>
      <c r="G433" s="534">
        <f t="shared" si="16"/>
        <v>0</v>
      </c>
      <c r="H433" s="537">
        <v>0</v>
      </c>
      <c r="J433" s="437"/>
      <c r="K433" s="437"/>
    </row>
    <row r="434" spans="1:11" ht="15.75" hidden="1" thickBot="1">
      <c r="A434" s="601"/>
      <c r="B434" s="472"/>
      <c r="C434" s="135">
        <v>0</v>
      </c>
      <c r="D434" s="136">
        <v>0</v>
      </c>
      <c r="E434" s="136">
        <v>0</v>
      </c>
      <c r="F434" s="538">
        <v>0</v>
      </c>
      <c r="G434" s="534">
        <f t="shared" si="16"/>
        <v>0</v>
      </c>
      <c r="H434" s="537">
        <v>0</v>
      </c>
      <c r="J434" s="437"/>
      <c r="K434" s="437"/>
    </row>
    <row r="435" spans="1:11" ht="15.75" hidden="1" thickBot="1">
      <c r="A435" s="601"/>
      <c r="B435" s="472"/>
      <c r="C435" s="135">
        <v>0</v>
      </c>
      <c r="D435" s="136">
        <v>0</v>
      </c>
      <c r="E435" s="136">
        <v>0</v>
      </c>
      <c r="F435" s="538">
        <v>0</v>
      </c>
      <c r="G435" s="534">
        <f t="shared" si="16"/>
        <v>0</v>
      </c>
      <c r="H435" s="537">
        <v>0</v>
      </c>
      <c r="J435" s="437"/>
      <c r="K435" s="437"/>
    </row>
    <row r="436" spans="1:11" ht="15.75" hidden="1" thickBot="1">
      <c r="A436" s="601"/>
      <c r="B436" s="472"/>
      <c r="C436" s="135">
        <v>0</v>
      </c>
      <c r="D436" s="136">
        <v>0</v>
      </c>
      <c r="E436" s="136">
        <v>0</v>
      </c>
      <c r="F436" s="538">
        <v>0</v>
      </c>
      <c r="G436" s="534">
        <f t="shared" si="16"/>
        <v>0</v>
      </c>
      <c r="H436" s="537">
        <v>0</v>
      </c>
      <c r="J436" s="437"/>
      <c r="K436" s="437"/>
    </row>
    <row r="437" spans="1:11" ht="15.75" hidden="1" thickBot="1">
      <c r="A437" s="601"/>
      <c r="B437" s="472"/>
      <c r="C437" s="135">
        <v>0</v>
      </c>
      <c r="D437" s="136">
        <v>0</v>
      </c>
      <c r="E437" s="136">
        <v>0</v>
      </c>
      <c r="F437" s="538">
        <v>0</v>
      </c>
      <c r="G437" s="534">
        <f t="shared" si="16"/>
        <v>0</v>
      </c>
      <c r="H437" s="537">
        <v>0</v>
      </c>
      <c r="J437" s="437"/>
      <c r="K437" s="437"/>
    </row>
    <row r="438" spans="1:11" ht="15.75" hidden="1" thickBot="1">
      <c r="A438" s="601"/>
      <c r="B438" s="472"/>
      <c r="C438" s="135">
        <v>0</v>
      </c>
      <c r="D438" s="136">
        <v>0</v>
      </c>
      <c r="E438" s="136">
        <v>0</v>
      </c>
      <c r="F438" s="538">
        <v>0</v>
      </c>
      <c r="G438" s="534">
        <f t="shared" si="16"/>
        <v>0</v>
      </c>
      <c r="H438" s="537">
        <v>0</v>
      </c>
      <c r="J438" s="437"/>
      <c r="K438" s="437"/>
    </row>
    <row r="439" spans="1:11" ht="15.75" hidden="1" thickBot="1">
      <c r="A439" s="601"/>
      <c r="B439" s="472"/>
      <c r="C439" s="135">
        <v>0</v>
      </c>
      <c r="D439" s="136">
        <v>0</v>
      </c>
      <c r="E439" s="136">
        <v>0</v>
      </c>
      <c r="F439" s="538">
        <v>0</v>
      </c>
      <c r="G439" s="534">
        <f t="shared" si="16"/>
        <v>0</v>
      </c>
      <c r="H439" s="537">
        <v>0</v>
      </c>
      <c r="J439" s="437"/>
      <c r="K439" s="437"/>
    </row>
    <row r="440" spans="1:11" ht="15.75" hidden="1" thickBot="1">
      <c r="A440" s="601"/>
      <c r="B440" s="472"/>
      <c r="C440" s="135">
        <v>0</v>
      </c>
      <c r="D440" s="136">
        <v>0</v>
      </c>
      <c r="E440" s="136">
        <v>0</v>
      </c>
      <c r="F440" s="538">
        <v>0</v>
      </c>
      <c r="G440" s="534">
        <f t="shared" si="16"/>
        <v>0</v>
      </c>
      <c r="H440" s="537">
        <v>0</v>
      </c>
      <c r="J440" s="437"/>
      <c r="K440" s="437"/>
    </row>
    <row r="441" spans="1:11" ht="15.75" hidden="1" thickBot="1">
      <c r="A441" s="601"/>
      <c r="B441" s="472"/>
      <c r="C441" s="135">
        <v>0</v>
      </c>
      <c r="D441" s="136">
        <v>0</v>
      </c>
      <c r="E441" s="136">
        <v>0</v>
      </c>
      <c r="F441" s="538">
        <v>0</v>
      </c>
      <c r="G441" s="534">
        <f t="shared" si="16"/>
        <v>0</v>
      </c>
      <c r="H441" s="537">
        <v>0</v>
      </c>
      <c r="J441" s="437"/>
      <c r="K441" s="437"/>
    </row>
    <row r="442" spans="1:11" ht="15.75" hidden="1" thickBot="1">
      <c r="A442" s="601"/>
      <c r="B442" s="472"/>
      <c r="C442" s="135">
        <v>0</v>
      </c>
      <c r="D442" s="136">
        <v>0</v>
      </c>
      <c r="E442" s="136">
        <v>0</v>
      </c>
      <c r="F442" s="538">
        <v>0</v>
      </c>
      <c r="G442" s="534">
        <f t="shared" si="16"/>
        <v>0</v>
      </c>
      <c r="H442" s="537">
        <v>0</v>
      </c>
      <c r="J442" s="437"/>
      <c r="K442" s="437"/>
    </row>
    <row r="443" spans="1:11" ht="15.75" hidden="1" thickBot="1">
      <c r="A443" s="601"/>
      <c r="B443" s="472"/>
      <c r="C443" s="135">
        <v>0</v>
      </c>
      <c r="D443" s="136">
        <v>0</v>
      </c>
      <c r="E443" s="136">
        <v>0</v>
      </c>
      <c r="F443" s="538">
        <v>0</v>
      </c>
      <c r="G443" s="534">
        <f t="shared" si="16"/>
        <v>0</v>
      </c>
      <c r="H443" s="537">
        <v>0</v>
      </c>
      <c r="J443" s="437"/>
      <c r="K443" s="437"/>
    </row>
    <row r="444" spans="1:11" ht="15.75" hidden="1" thickBot="1">
      <c r="A444" s="601"/>
      <c r="B444" s="472"/>
      <c r="C444" s="135">
        <v>0</v>
      </c>
      <c r="D444" s="136">
        <v>0</v>
      </c>
      <c r="E444" s="136">
        <v>0</v>
      </c>
      <c r="F444" s="538">
        <v>0</v>
      </c>
      <c r="G444" s="534">
        <f t="shared" si="16"/>
        <v>0</v>
      </c>
      <c r="H444" s="537">
        <v>0</v>
      </c>
      <c r="J444" s="437"/>
      <c r="K444" s="437"/>
    </row>
    <row r="445" spans="1:11" ht="15.75" hidden="1" thickBot="1">
      <c r="A445" s="601"/>
      <c r="B445" s="472"/>
      <c r="C445" s="135">
        <v>0</v>
      </c>
      <c r="D445" s="136">
        <v>0</v>
      </c>
      <c r="E445" s="136">
        <v>0</v>
      </c>
      <c r="F445" s="538">
        <v>0</v>
      </c>
      <c r="G445" s="534">
        <f t="shared" si="16"/>
        <v>0</v>
      </c>
      <c r="H445" s="537">
        <v>0</v>
      </c>
      <c r="J445" s="437"/>
      <c r="K445" s="437"/>
    </row>
    <row r="446" spans="1:11" ht="15.75" hidden="1" thickBot="1">
      <c r="A446" s="601"/>
      <c r="B446" s="472"/>
      <c r="C446" s="135">
        <v>0</v>
      </c>
      <c r="D446" s="136">
        <v>0</v>
      </c>
      <c r="E446" s="136">
        <v>0</v>
      </c>
      <c r="F446" s="538">
        <v>0</v>
      </c>
      <c r="G446" s="534">
        <f t="shared" si="16"/>
        <v>0</v>
      </c>
      <c r="H446" s="537">
        <v>0</v>
      </c>
      <c r="J446" s="437"/>
      <c r="K446" s="437"/>
    </row>
    <row r="447" spans="1:11" ht="15.75" hidden="1" thickBot="1">
      <c r="A447" s="601"/>
      <c r="B447" s="472"/>
      <c r="C447" s="135">
        <v>0</v>
      </c>
      <c r="D447" s="136">
        <v>0</v>
      </c>
      <c r="E447" s="136">
        <v>0</v>
      </c>
      <c r="F447" s="538">
        <v>0</v>
      </c>
      <c r="G447" s="534">
        <f t="shared" si="16"/>
        <v>0</v>
      </c>
      <c r="H447" s="537">
        <v>0</v>
      </c>
      <c r="J447" s="437"/>
      <c r="K447" s="437"/>
    </row>
    <row r="448" spans="1:11" ht="15.75" hidden="1" thickBot="1">
      <c r="A448" s="601"/>
      <c r="B448" s="472"/>
      <c r="C448" s="135">
        <v>0</v>
      </c>
      <c r="D448" s="136">
        <v>0</v>
      </c>
      <c r="E448" s="136">
        <v>0</v>
      </c>
      <c r="F448" s="538">
        <v>0</v>
      </c>
      <c r="G448" s="534">
        <f t="shared" si="16"/>
        <v>0</v>
      </c>
      <c r="H448" s="537">
        <v>0</v>
      </c>
      <c r="J448" s="437"/>
      <c r="K448" s="437"/>
    </row>
    <row r="449" spans="1:11" ht="15.75" hidden="1" thickBot="1">
      <c r="A449" s="601"/>
      <c r="B449" s="472"/>
      <c r="C449" s="135">
        <v>0</v>
      </c>
      <c r="D449" s="136">
        <v>0</v>
      </c>
      <c r="E449" s="136">
        <v>0</v>
      </c>
      <c r="F449" s="538">
        <v>0</v>
      </c>
      <c r="G449" s="534">
        <f t="shared" si="16"/>
        <v>0</v>
      </c>
      <c r="H449" s="537">
        <v>0</v>
      </c>
      <c r="J449" s="437"/>
      <c r="K449" s="437"/>
    </row>
    <row r="450" spans="1:11" ht="15.75" hidden="1" thickBot="1">
      <c r="A450" s="601"/>
      <c r="B450" s="472"/>
      <c r="C450" s="135">
        <v>0</v>
      </c>
      <c r="D450" s="136">
        <v>0</v>
      </c>
      <c r="E450" s="136">
        <v>0</v>
      </c>
      <c r="F450" s="538">
        <v>0</v>
      </c>
      <c r="G450" s="534">
        <f t="shared" ref="G450:G481" si="17">+C450+D450+E450+F450</f>
        <v>0</v>
      </c>
      <c r="H450" s="537">
        <v>0</v>
      </c>
      <c r="J450" s="437"/>
      <c r="K450" s="437"/>
    </row>
    <row r="451" spans="1:11" ht="15.75" hidden="1" thickBot="1">
      <c r="A451" s="601"/>
      <c r="B451" s="472"/>
      <c r="C451" s="135">
        <v>0</v>
      </c>
      <c r="D451" s="136">
        <v>0</v>
      </c>
      <c r="E451" s="136">
        <v>0</v>
      </c>
      <c r="F451" s="538">
        <v>0</v>
      </c>
      <c r="G451" s="534">
        <f t="shared" si="17"/>
        <v>0</v>
      </c>
      <c r="H451" s="537">
        <v>0</v>
      </c>
      <c r="J451" s="437"/>
      <c r="K451" s="437"/>
    </row>
    <row r="452" spans="1:11" ht="15.75" hidden="1" thickBot="1">
      <c r="A452" s="601"/>
      <c r="B452" s="472"/>
      <c r="C452" s="135">
        <v>0</v>
      </c>
      <c r="D452" s="136">
        <v>0</v>
      </c>
      <c r="E452" s="136">
        <v>0</v>
      </c>
      <c r="F452" s="538">
        <v>0</v>
      </c>
      <c r="G452" s="534">
        <f t="shared" si="17"/>
        <v>0</v>
      </c>
      <c r="H452" s="537">
        <v>0</v>
      </c>
      <c r="J452" s="437"/>
      <c r="K452" s="437"/>
    </row>
    <row r="453" spans="1:11" ht="15.75" hidden="1" thickBot="1">
      <c r="A453" s="601"/>
      <c r="B453" s="472"/>
      <c r="C453" s="135">
        <v>0</v>
      </c>
      <c r="D453" s="136">
        <v>0</v>
      </c>
      <c r="E453" s="136">
        <v>0</v>
      </c>
      <c r="F453" s="538">
        <v>0</v>
      </c>
      <c r="G453" s="534">
        <f t="shared" si="17"/>
        <v>0</v>
      </c>
      <c r="H453" s="537">
        <v>0</v>
      </c>
      <c r="J453" s="437"/>
      <c r="K453" s="437"/>
    </row>
    <row r="454" spans="1:11" ht="15.75" hidden="1" thickBot="1">
      <c r="A454" s="601"/>
      <c r="B454" s="472"/>
      <c r="C454" s="135">
        <v>0</v>
      </c>
      <c r="D454" s="136">
        <v>0</v>
      </c>
      <c r="E454" s="136">
        <v>0</v>
      </c>
      <c r="F454" s="538">
        <v>0</v>
      </c>
      <c r="G454" s="534">
        <f t="shared" si="17"/>
        <v>0</v>
      </c>
      <c r="H454" s="537">
        <v>0</v>
      </c>
      <c r="J454" s="437"/>
      <c r="K454" s="437"/>
    </row>
    <row r="455" spans="1:11" ht="15.75" hidden="1" thickBot="1">
      <c r="A455" s="601"/>
      <c r="B455" s="472"/>
      <c r="C455" s="135">
        <v>0</v>
      </c>
      <c r="D455" s="136">
        <v>0</v>
      </c>
      <c r="E455" s="136">
        <v>0</v>
      </c>
      <c r="F455" s="538">
        <v>0</v>
      </c>
      <c r="G455" s="534">
        <f t="shared" si="17"/>
        <v>0</v>
      </c>
      <c r="H455" s="537">
        <v>0</v>
      </c>
      <c r="J455" s="437"/>
      <c r="K455" s="437"/>
    </row>
    <row r="456" spans="1:11" ht="15.75" hidden="1" thickBot="1">
      <c r="A456" s="601"/>
      <c r="B456" s="472"/>
      <c r="C456" s="135">
        <v>0</v>
      </c>
      <c r="D456" s="136">
        <v>0</v>
      </c>
      <c r="E456" s="136">
        <v>0</v>
      </c>
      <c r="F456" s="538">
        <v>0</v>
      </c>
      <c r="G456" s="534">
        <f t="shared" si="17"/>
        <v>0</v>
      </c>
      <c r="H456" s="537">
        <v>0</v>
      </c>
      <c r="J456" s="437"/>
      <c r="K456" s="437"/>
    </row>
    <row r="457" spans="1:11" ht="15.75" hidden="1" thickBot="1">
      <c r="A457" s="601"/>
      <c r="B457" s="472"/>
      <c r="C457" s="135">
        <v>0</v>
      </c>
      <c r="D457" s="136">
        <v>0</v>
      </c>
      <c r="E457" s="136">
        <v>0</v>
      </c>
      <c r="F457" s="538">
        <v>0</v>
      </c>
      <c r="G457" s="534">
        <f t="shared" si="17"/>
        <v>0</v>
      </c>
      <c r="H457" s="537">
        <v>0</v>
      </c>
      <c r="J457" s="437"/>
      <c r="K457" s="437"/>
    </row>
    <row r="458" spans="1:11" ht="15.75" hidden="1" thickBot="1">
      <c r="A458" s="601"/>
      <c r="B458" s="472"/>
      <c r="C458" s="135">
        <v>0</v>
      </c>
      <c r="D458" s="136">
        <v>0</v>
      </c>
      <c r="E458" s="136">
        <v>0</v>
      </c>
      <c r="F458" s="538">
        <v>0</v>
      </c>
      <c r="G458" s="534">
        <f t="shared" si="17"/>
        <v>0</v>
      </c>
      <c r="H458" s="537">
        <v>0</v>
      </c>
      <c r="J458" s="437"/>
      <c r="K458" s="437"/>
    </row>
    <row r="459" spans="1:11" ht="15.75" hidden="1" thickBot="1">
      <c r="A459" s="601"/>
      <c r="B459" s="472"/>
      <c r="C459" s="135">
        <v>0</v>
      </c>
      <c r="D459" s="136">
        <v>0</v>
      </c>
      <c r="E459" s="136">
        <v>0</v>
      </c>
      <c r="F459" s="538">
        <v>0</v>
      </c>
      <c r="G459" s="534">
        <f t="shared" si="17"/>
        <v>0</v>
      </c>
      <c r="H459" s="537">
        <v>0</v>
      </c>
      <c r="J459" s="437"/>
      <c r="K459" s="437"/>
    </row>
    <row r="460" spans="1:11" ht="15.75" hidden="1" thickBot="1">
      <c r="A460" s="601"/>
      <c r="B460" s="472"/>
      <c r="C460" s="135">
        <v>0</v>
      </c>
      <c r="D460" s="136">
        <v>0</v>
      </c>
      <c r="E460" s="136">
        <v>0</v>
      </c>
      <c r="F460" s="538">
        <v>0</v>
      </c>
      <c r="G460" s="534">
        <f t="shared" si="17"/>
        <v>0</v>
      </c>
      <c r="H460" s="537">
        <v>0</v>
      </c>
      <c r="J460" s="437"/>
      <c r="K460" s="437"/>
    </row>
    <row r="461" spans="1:11" ht="15.75" hidden="1" thickBot="1">
      <c r="A461" s="601"/>
      <c r="B461" s="472"/>
      <c r="C461" s="135">
        <v>0</v>
      </c>
      <c r="D461" s="136">
        <v>0</v>
      </c>
      <c r="E461" s="136">
        <v>0</v>
      </c>
      <c r="F461" s="538">
        <v>0</v>
      </c>
      <c r="G461" s="534">
        <f t="shared" si="17"/>
        <v>0</v>
      </c>
      <c r="H461" s="537">
        <v>0</v>
      </c>
      <c r="J461" s="437"/>
      <c r="K461" s="437"/>
    </row>
    <row r="462" spans="1:11" ht="15.75" hidden="1" thickBot="1">
      <c r="A462" s="601"/>
      <c r="B462" s="472"/>
      <c r="C462" s="135">
        <v>0</v>
      </c>
      <c r="D462" s="136">
        <v>0</v>
      </c>
      <c r="E462" s="136">
        <v>0</v>
      </c>
      <c r="F462" s="538">
        <v>0</v>
      </c>
      <c r="G462" s="534">
        <f t="shared" si="17"/>
        <v>0</v>
      </c>
      <c r="H462" s="537">
        <v>0</v>
      </c>
      <c r="J462" s="437"/>
      <c r="K462" s="437"/>
    </row>
    <row r="463" spans="1:11" ht="15.75" hidden="1" thickBot="1">
      <c r="A463" s="601"/>
      <c r="B463" s="472"/>
      <c r="C463" s="135">
        <v>0</v>
      </c>
      <c r="D463" s="136">
        <v>0</v>
      </c>
      <c r="E463" s="136">
        <v>0</v>
      </c>
      <c r="F463" s="538">
        <v>0</v>
      </c>
      <c r="G463" s="534">
        <f t="shared" si="17"/>
        <v>0</v>
      </c>
      <c r="H463" s="537">
        <v>0</v>
      </c>
      <c r="J463" s="437"/>
      <c r="K463" s="437"/>
    </row>
    <row r="464" spans="1:11" ht="15.75" hidden="1" thickBot="1">
      <c r="A464" s="601"/>
      <c r="B464" s="472"/>
      <c r="C464" s="135">
        <v>0</v>
      </c>
      <c r="D464" s="136">
        <v>0</v>
      </c>
      <c r="E464" s="136">
        <v>0</v>
      </c>
      <c r="F464" s="538">
        <v>0</v>
      </c>
      <c r="G464" s="534">
        <f t="shared" si="17"/>
        <v>0</v>
      </c>
      <c r="H464" s="537">
        <v>0</v>
      </c>
      <c r="J464" s="437"/>
      <c r="K464" s="437"/>
    </row>
    <row r="465" spans="1:11" ht="15.75" hidden="1" thickBot="1">
      <c r="A465" s="601"/>
      <c r="B465" s="472"/>
      <c r="C465" s="135">
        <v>0</v>
      </c>
      <c r="D465" s="136">
        <v>0</v>
      </c>
      <c r="E465" s="136">
        <v>0</v>
      </c>
      <c r="F465" s="538">
        <v>0</v>
      </c>
      <c r="G465" s="534">
        <f t="shared" si="17"/>
        <v>0</v>
      </c>
      <c r="H465" s="537">
        <v>0</v>
      </c>
      <c r="J465" s="437"/>
      <c r="K465" s="437"/>
    </row>
    <row r="466" spans="1:11" ht="15.75" hidden="1" thickBot="1">
      <c r="A466" s="601"/>
      <c r="B466" s="472"/>
      <c r="C466" s="135">
        <v>0</v>
      </c>
      <c r="D466" s="136">
        <v>0</v>
      </c>
      <c r="E466" s="136">
        <v>0</v>
      </c>
      <c r="F466" s="538">
        <v>0</v>
      </c>
      <c r="G466" s="534">
        <f t="shared" si="17"/>
        <v>0</v>
      </c>
      <c r="H466" s="537">
        <v>0</v>
      </c>
      <c r="J466" s="437"/>
      <c r="K466" s="437"/>
    </row>
    <row r="467" spans="1:11" ht="15.75" hidden="1" thickBot="1">
      <c r="A467" s="601"/>
      <c r="B467" s="472"/>
      <c r="C467" s="135">
        <v>0</v>
      </c>
      <c r="D467" s="136">
        <v>0</v>
      </c>
      <c r="E467" s="136">
        <v>0</v>
      </c>
      <c r="F467" s="538">
        <v>0</v>
      </c>
      <c r="G467" s="534">
        <f t="shared" si="17"/>
        <v>0</v>
      </c>
      <c r="H467" s="537">
        <v>0</v>
      </c>
      <c r="J467" s="437"/>
      <c r="K467" s="437"/>
    </row>
    <row r="468" spans="1:11" ht="15.75" hidden="1" thickBot="1">
      <c r="A468" s="601"/>
      <c r="B468" s="472"/>
      <c r="C468" s="135">
        <v>0</v>
      </c>
      <c r="D468" s="136">
        <v>0</v>
      </c>
      <c r="E468" s="136">
        <v>0</v>
      </c>
      <c r="F468" s="538">
        <v>0</v>
      </c>
      <c r="G468" s="534">
        <f t="shared" si="17"/>
        <v>0</v>
      </c>
      <c r="H468" s="537">
        <v>0</v>
      </c>
      <c r="J468" s="437"/>
      <c r="K468" s="437"/>
    </row>
    <row r="469" spans="1:11" ht="15.75" hidden="1" thickBot="1">
      <c r="A469" s="601"/>
      <c r="B469" s="472"/>
      <c r="C469" s="135">
        <v>0</v>
      </c>
      <c r="D469" s="136">
        <v>0</v>
      </c>
      <c r="E469" s="136">
        <v>0</v>
      </c>
      <c r="F469" s="538">
        <v>0</v>
      </c>
      <c r="G469" s="534">
        <f t="shared" si="17"/>
        <v>0</v>
      </c>
      <c r="H469" s="537">
        <v>0</v>
      </c>
      <c r="J469" s="437"/>
      <c r="K469" s="437"/>
    </row>
    <row r="470" spans="1:11" ht="15.75" hidden="1" thickBot="1">
      <c r="A470" s="601"/>
      <c r="B470" s="472"/>
      <c r="C470" s="135">
        <v>0</v>
      </c>
      <c r="D470" s="136">
        <v>0</v>
      </c>
      <c r="E470" s="136">
        <v>0</v>
      </c>
      <c r="F470" s="538">
        <v>0</v>
      </c>
      <c r="G470" s="534">
        <f t="shared" si="17"/>
        <v>0</v>
      </c>
      <c r="H470" s="537">
        <v>0</v>
      </c>
      <c r="J470" s="437"/>
      <c r="K470" s="437"/>
    </row>
    <row r="471" spans="1:11" ht="15.75" hidden="1" thickBot="1">
      <c r="A471" s="601"/>
      <c r="B471" s="472"/>
      <c r="C471" s="135">
        <v>0</v>
      </c>
      <c r="D471" s="136">
        <v>0</v>
      </c>
      <c r="E471" s="136">
        <v>0</v>
      </c>
      <c r="F471" s="538">
        <v>0</v>
      </c>
      <c r="G471" s="534">
        <f t="shared" si="17"/>
        <v>0</v>
      </c>
      <c r="H471" s="537">
        <v>0</v>
      </c>
      <c r="J471" s="437"/>
      <c r="K471" s="437"/>
    </row>
    <row r="472" spans="1:11" ht="15.75" hidden="1" thickBot="1">
      <c r="A472" s="601"/>
      <c r="B472" s="472"/>
      <c r="C472" s="135">
        <v>0</v>
      </c>
      <c r="D472" s="136">
        <v>0</v>
      </c>
      <c r="E472" s="136">
        <v>0</v>
      </c>
      <c r="F472" s="538">
        <v>0</v>
      </c>
      <c r="G472" s="534">
        <f t="shared" si="17"/>
        <v>0</v>
      </c>
      <c r="H472" s="537">
        <v>0</v>
      </c>
      <c r="J472" s="437"/>
      <c r="K472" s="437"/>
    </row>
    <row r="473" spans="1:11" ht="15.75" hidden="1" thickBot="1">
      <c r="A473" s="601"/>
      <c r="B473" s="472"/>
      <c r="C473" s="135">
        <v>0</v>
      </c>
      <c r="D473" s="136">
        <v>0</v>
      </c>
      <c r="E473" s="136">
        <v>0</v>
      </c>
      <c r="F473" s="538">
        <v>0</v>
      </c>
      <c r="G473" s="534">
        <f t="shared" si="17"/>
        <v>0</v>
      </c>
      <c r="H473" s="537">
        <v>0</v>
      </c>
      <c r="J473" s="437"/>
      <c r="K473" s="437"/>
    </row>
    <row r="474" spans="1:11" ht="15.75" hidden="1" thickBot="1">
      <c r="A474" s="601"/>
      <c r="B474" s="472"/>
      <c r="C474" s="135">
        <v>0</v>
      </c>
      <c r="D474" s="136">
        <v>0</v>
      </c>
      <c r="E474" s="136">
        <v>0</v>
      </c>
      <c r="F474" s="538">
        <v>0</v>
      </c>
      <c r="G474" s="534">
        <f t="shared" si="17"/>
        <v>0</v>
      </c>
      <c r="H474" s="537">
        <v>0</v>
      </c>
      <c r="J474" s="437"/>
      <c r="K474" s="437"/>
    </row>
    <row r="475" spans="1:11" ht="15.75" hidden="1" thickBot="1">
      <c r="A475" s="601"/>
      <c r="B475" s="472"/>
      <c r="C475" s="135">
        <v>0</v>
      </c>
      <c r="D475" s="136">
        <v>0</v>
      </c>
      <c r="E475" s="136">
        <v>0</v>
      </c>
      <c r="F475" s="538">
        <v>0</v>
      </c>
      <c r="G475" s="534">
        <f t="shared" si="17"/>
        <v>0</v>
      </c>
      <c r="H475" s="537">
        <v>0</v>
      </c>
      <c r="J475" s="437"/>
      <c r="K475" s="437"/>
    </row>
    <row r="476" spans="1:11" ht="15.75" hidden="1" thickBot="1">
      <c r="A476" s="601"/>
      <c r="B476" s="472"/>
      <c r="C476" s="135">
        <v>0</v>
      </c>
      <c r="D476" s="136">
        <v>0</v>
      </c>
      <c r="E476" s="136">
        <v>0</v>
      </c>
      <c r="F476" s="538">
        <v>0</v>
      </c>
      <c r="G476" s="534">
        <f t="shared" si="17"/>
        <v>0</v>
      </c>
      <c r="H476" s="537">
        <v>0</v>
      </c>
      <c r="J476" s="437"/>
      <c r="K476" s="437"/>
    </row>
    <row r="477" spans="1:11" ht="15.75" hidden="1" thickBot="1">
      <c r="A477" s="601"/>
      <c r="B477" s="472"/>
      <c r="C477" s="135">
        <v>0</v>
      </c>
      <c r="D477" s="136">
        <v>0</v>
      </c>
      <c r="E477" s="136">
        <v>0</v>
      </c>
      <c r="F477" s="538">
        <v>0</v>
      </c>
      <c r="G477" s="534">
        <f t="shared" si="17"/>
        <v>0</v>
      </c>
      <c r="H477" s="537">
        <v>0</v>
      </c>
      <c r="J477" s="437"/>
      <c r="K477" s="437"/>
    </row>
    <row r="478" spans="1:11" ht="15.75" hidden="1" thickBot="1">
      <c r="A478" s="601"/>
      <c r="B478" s="472"/>
      <c r="C478" s="135">
        <v>0</v>
      </c>
      <c r="D478" s="136">
        <v>0</v>
      </c>
      <c r="E478" s="136">
        <v>0</v>
      </c>
      <c r="F478" s="538">
        <v>0</v>
      </c>
      <c r="G478" s="534">
        <f t="shared" si="17"/>
        <v>0</v>
      </c>
      <c r="H478" s="537">
        <v>0</v>
      </c>
      <c r="J478" s="437"/>
      <c r="K478" s="437"/>
    </row>
    <row r="479" spans="1:11" ht="15.75" hidden="1" thickBot="1">
      <c r="A479" s="601"/>
      <c r="B479" s="472"/>
      <c r="C479" s="135">
        <v>0</v>
      </c>
      <c r="D479" s="136">
        <v>0</v>
      </c>
      <c r="E479" s="136">
        <v>0</v>
      </c>
      <c r="F479" s="538">
        <v>0</v>
      </c>
      <c r="G479" s="534">
        <f t="shared" si="17"/>
        <v>0</v>
      </c>
      <c r="H479" s="537">
        <v>0</v>
      </c>
      <c r="J479" s="437"/>
      <c r="K479" s="437"/>
    </row>
    <row r="480" spans="1:11" ht="15.75" hidden="1" thickBot="1">
      <c r="A480" s="601"/>
      <c r="B480" s="472"/>
      <c r="C480" s="135">
        <v>0</v>
      </c>
      <c r="D480" s="136">
        <v>0</v>
      </c>
      <c r="E480" s="136">
        <v>0</v>
      </c>
      <c r="F480" s="538">
        <v>0</v>
      </c>
      <c r="G480" s="534">
        <f t="shared" si="17"/>
        <v>0</v>
      </c>
      <c r="H480" s="537">
        <v>0</v>
      </c>
      <c r="J480" s="437"/>
      <c r="K480" s="437"/>
    </row>
    <row r="481" spans="1:11" ht="15.75" hidden="1" thickBot="1">
      <c r="A481" s="601"/>
      <c r="B481" s="472"/>
      <c r="C481" s="135">
        <v>0</v>
      </c>
      <c r="D481" s="136">
        <v>0</v>
      </c>
      <c r="E481" s="136">
        <v>0</v>
      </c>
      <c r="F481" s="538">
        <v>0</v>
      </c>
      <c r="G481" s="534">
        <f t="shared" si="17"/>
        <v>0</v>
      </c>
      <c r="H481" s="537">
        <v>0</v>
      </c>
      <c r="J481" s="437"/>
      <c r="K481" s="437"/>
    </row>
    <row r="482" spans="1:11" ht="15.75" hidden="1" thickBot="1">
      <c r="A482" s="601"/>
      <c r="B482" s="472"/>
      <c r="C482" s="135">
        <v>0</v>
      </c>
      <c r="D482" s="136">
        <v>0</v>
      </c>
      <c r="E482" s="136">
        <v>0</v>
      </c>
      <c r="F482" s="538">
        <v>0</v>
      </c>
      <c r="G482" s="534">
        <f t="shared" ref="G482:G506" si="18">+C482+D482+E482+F482</f>
        <v>0</v>
      </c>
      <c r="H482" s="537">
        <v>0</v>
      </c>
      <c r="J482" s="437"/>
      <c r="K482" s="437"/>
    </row>
    <row r="483" spans="1:11" ht="15.75" hidden="1" thickBot="1">
      <c r="A483" s="601"/>
      <c r="B483" s="472"/>
      <c r="C483" s="135">
        <v>0</v>
      </c>
      <c r="D483" s="136">
        <v>0</v>
      </c>
      <c r="E483" s="136">
        <v>0</v>
      </c>
      <c r="F483" s="538">
        <v>0</v>
      </c>
      <c r="G483" s="534">
        <f t="shared" si="18"/>
        <v>0</v>
      </c>
      <c r="H483" s="537">
        <v>0</v>
      </c>
      <c r="J483" s="437"/>
      <c r="K483" s="437"/>
    </row>
    <row r="484" spans="1:11" ht="15.75" hidden="1" thickBot="1">
      <c r="A484" s="601"/>
      <c r="B484" s="472"/>
      <c r="C484" s="135">
        <v>0</v>
      </c>
      <c r="D484" s="136">
        <v>0</v>
      </c>
      <c r="E484" s="136">
        <v>0</v>
      </c>
      <c r="F484" s="538">
        <v>0</v>
      </c>
      <c r="G484" s="534">
        <f t="shared" si="18"/>
        <v>0</v>
      </c>
      <c r="H484" s="537">
        <v>0</v>
      </c>
      <c r="J484" s="437"/>
      <c r="K484" s="437"/>
    </row>
    <row r="485" spans="1:11" ht="15.75" hidden="1" thickBot="1">
      <c r="A485" s="601"/>
      <c r="B485" s="472"/>
      <c r="C485" s="135">
        <v>0</v>
      </c>
      <c r="D485" s="136">
        <v>0</v>
      </c>
      <c r="E485" s="136">
        <v>0</v>
      </c>
      <c r="F485" s="538">
        <v>0</v>
      </c>
      <c r="G485" s="534">
        <f t="shared" si="18"/>
        <v>0</v>
      </c>
      <c r="H485" s="537">
        <v>0</v>
      </c>
      <c r="J485" s="437"/>
      <c r="K485" s="437"/>
    </row>
    <row r="486" spans="1:11" ht="15.75" hidden="1" thickBot="1">
      <c r="A486" s="601"/>
      <c r="B486" s="472"/>
      <c r="C486" s="135">
        <v>0</v>
      </c>
      <c r="D486" s="136">
        <v>0</v>
      </c>
      <c r="E486" s="136">
        <v>0</v>
      </c>
      <c r="F486" s="538">
        <v>0</v>
      </c>
      <c r="G486" s="534">
        <f t="shared" si="18"/>
        <v>0</v>
      </c>
      <c r="H486" s="537">
        <v>0</v>
      </c>
      <c r="J486" s="437"/>
      <c r="K486" s="437"/>
    </row>
    <row r="487" spans="1:11" ht="15.75" hidden="1" thickBot="1">
      <c r="A487" s="601"/>
      <c r="B487" s="472"/>
      <c r="C487" s="135">
        <v>0</v>
      </c>
      <c r="D487" s="136">
        <v>0</v>
      </c>
      <c r="E487" s="136">
        <v>0</v>
      </c>
      <c r="F487" s="538">
        <v>0</v>
      </c>
      <c r="G487" s="534">
        <f t="shared" si="18"/>
        <v>0</v>
      </c>
      <c r="H487" s="537">
        <v>0</v>
      </c>
      <c r="J487" s="437"/>
      <c r="K487" s="437"/>
    </row>
    <row r="488" spans="1:11" ht="15.75" hidden="1" thickBot="1">
      <c r="A488" s="601"/>
      <c r="B488" s="472"/>
      <c r="C488" s="135">
        <v>0</v>
      </c>
      <c r="D488" s="136">
        <v>0</v>
      </c>
      <c r="E488" s="136">
        <v>0</v>
      </c>
      <c r="F488" s="538">
        <v>0</v>
      </c>
      <c r="G488" s="534">
        <f t="shared" si="18"/>
        <v>0</v>
      </c>
      <c r="H488" s="537">
        <v>0</v>
      </c>
      <c r="J488" s="437"/>
      <c r="K488" s="437"/>
    </row>
    <row r="489" spans="1:11" ht="15.75" hidden="1" thickBot="1">
      <c r="A489" s="601"/>
      <c r="B489" s="472"/>
      <c r="C489" s="135">
        <v>0</v>
      </c>
      <c r="D489" s="136">
        <v>0</v>
      </c>
      <c r="E489" s="136">
        <v>0</v>
      </c>
      <c r="F489" s="538">
        <v>0</v>
      </c>
      <c r="G489" s="534">
        <f t="shared" si="18"/>
        <v>0</v>
      </c>
      <c r="H489" s="537">
        <v>0</v>
      </c>
      <c r="J489" s="437"/>
      <c r="K489" s="437"/>
    </row>
    <row r="490" spans="1:11" ht="15.75" hidden="1" thickBot="1">
      <c r="A490" s="601"/>
      <c r="B490" s="472"/>
      <c r="C490" s="135">
        <v>0</v>
      </c>
      <c r="D490" s="136">
        <v>0</v>
      </c>
      <c r="E490" s="136">
        <v>0</v>
      </c>
      <c r="F490" s="538">
        <v>0</v>
      </c>
      <c r="G490" s="534">
        <f t="shared" si="18"/>
        <v>0</v>
      </c>
      <c r="H490" s="537">
        <v>0</v>
      </c>
      <c r="J490" s="437"/>
      <c r="K490" s="437"/>
    </row>
    <row r="491" spans="1:11" ht="15.75" hidden="1" thickBot="1">
      <c r="A491" s="601"/>
      <c r="B491" s="472"/>
      <c r="C491" s="135">
        <v>0</v>
      </c>
      <c r="D491" s="136">
        <v>0</v>
      </c>
      <c r="E491" s="136">
        <v>0</v>
      </c>
      <c r="F491" s="538">
        <v>0</v>
      </c>
      <c r="G491" s="534">
        <f t="shared" si="18"/>
        <v>0</v>
      </c>
      <c r="H491" s="537">
        <v>0</v>
      </c>
      <c r="J491" s="437"/>
      <c r="K491" s="437"/>
    </row>
    <row r="492" spans="1:11" ht="15.75" hidden="1" thickBot="1">
      <c r="A492" s="601"/>
      <c r="B492" s="472"/>
      <c r="C492" s="135">
        <v>0</v>
      </c>
      <c r="D492" s="136">
        <v>0</v>
      </c>
      <c r="E492" s="136">
        <v>0</v>
      </c>
      <c r="F492" s="538">
        <v>0</v>
      </c>
      <c r="G492" s="534">
        <f t="shared" si="18"/>
        <v>0</v>
      </c>
      <c r="H492" s="537">
        <v>0</v>
      </c>
      <c r="J492" s="437"/>
      <c r="K492" s="437"/>
    </row>
    <row r="493" spans="1:11" ht="15.75" hidden="1" thickBot="1">
      <c r="A493" s="601"/>
      <c r="B493" s="472"/>
      <c r="C493" s="135">
        <v>0</v>
      </c>
      <c r="D493" s="136">
        <v>0</v>
      </c>
      <c r="E493" s="136">
        <v>0</v>
      </c>
      <c r="F493" s="538">
        <v>0</v>
      </c>
      <c r="G493" s="534">
        <f t="shared" si="18"/>
        <v>0</v>
      </c>
      <c r="H493" s="537">
        <v>0</v>
      </c>
      <c r="J493" s="437"/>
      <c r="K493" s="437"/>
    </row>
    <row r="494" spans="1:11" ht="15.75" hidden="1" thickBot="1">
      <c r="A494" s="601"/>
      <c r="B494" s="472"/>
      <c r="C494" s="135">
        <v>0</v>
      </c>
      <c r="D494" s="136">
        <v>0</v>
      </c>
      <c r="E494" s="136">
        <v>0</v>
      </c>
      <c r="F494" s="538">
        <v>0</v>
      </c>
      <c r="G494" s="534">
        <f t="shared" si="18"/>
        <v>0</v>
      </c>
      <c r="H494" s="537">
        <v>0</v>
      </c>
      <c r="J494" s="437"/>
      <c r="K494" s="437"/>
    </row>
    <row r="495" spans="1:11" ht="15.75" hidden="1" thickBot="1">
      <c r="A495" s="601"/>
      <c r="B495" s="472"/>
      <c r="C495" s="135">
        <v>0</v>
      </c>
      <c r="D495" s="136">
        <v>0</v>
      </c>
      <c r="E495" s="136">
        <v>0</v>
      </c>
      <c r="F495" s="538">
        <v>0</v>
      </c>
      <c r="G495" s="534">
        <f t="shared" si="18"/>
        <v>0</v>
      </c>
      <c r="H495" s="537">
        <v>0</v>
      </c>
      <c r="J495" s="437"/>
      <c r="K495" s="437"/>
    </row>
    <row r="496" spans="1:11" ht="15.75" hidden="1" thickBot="1">
      <c r="A496" s="601"/>
      <c r="B496" s="472"/>
      <c r="C496" s="135">
        <v>0</v>
      </c>
      <c r="D496" s="136">
        <v>0</v>
      </c>
      <c r="E496" s="136">
        <v>0</v>
      </c>
      <c r="F496" s="538">
        <v>0</v>
      </c>
      <c r="G496" s="534">
        <f t="shared" si="18"/>
        <v>0</v>
      </c>
      <c r="H496" s="537">
        <v>0</v>
      </c>
      <c r="J496" s="437"/>
      <c r="K496" s="437"/>
    </row>
    <row r="497" spans="1:11" ht="15.75" hidden="1" thickBot="1">
      <c r="A497" s="601"/>
      <c r="B497" s="472"/>
      <c r="C497" s="135">
        <v>0</v>
      </c>
      <c r="D497" s="136">
        <v>0</v>
      </c>
      <c r="E497" s="136">
        <v>0</v>
      </c>
      <c r="F497" s="538">
        <v>0</v>
      </c>
      <c r="G497" s="534">
        <f t="shared" si="18"/>
        <v>0</v>
      </c>
      <c r="H497" s="537">
        <v>0</v>
      </c>
      <c r="J497" s="437"/>
      <c r="K497" s="437"/>
    </row>
    <row r="498" spans="1:11" ht="15.75" hidden="1" thickBot="1">
      <c r="A498" s="601"/>
      <c r="B498" s="472"/>
      <c r="C498" s="135">
        <v>0</v>
      </c>
      <c r="D498" s="136">
        <v>0</v>
      </c>
      <c r="E498" s="136">
        <v>0</v>
      </c>
      <c r="F498" s="538">
        <v>0</v>
      </c>
      <c r="G498" s="534">
        <f t="shared" si="18"/>
        <v>0</v>
      </c>
      <c r="H498" s="537">
        <v>0</v>
      </c>
      <c r="J498" s="437"/>
      <c r="K498" s="437"/>
    </row>
    <row r="499" spans="1:11" ht="15.75" hidden="1" thickBot="1">
      <c r="A499" s="601"/>
      <c r="B499" s="472"/>
      <c r="C499" s="135">
        <v>0</v>
      </c>
      <c r="D499" s="136">
        <v>0</v>
      </c>
      <c r="E499" s="136">
        <v>0</v>
      </c>
      <c r="F499" s="538">
        <v>0</v>
      </c>
      <c r="G499" s="534">
        <f t="shared" si="18"/>
        <v>0</v>
      </c>
      <c r="H499" s="537">
        <v>0</v>
      </c>
      <c r="J499" s="437"/>
      <c r="K499" s="437"/>
    </row>
    <row r="500" spans="1:11" ht="15.75" hidden="1" thickBot="1">
      <c r="A500" s="601"/>
      <c r="B500" s="472"/>
      <c r="C500" s="135">
        <v>0</v>
      </c>
      <c r="D500" s="136">
        <v>0</v>
      </c>
      <c r="E500" s="136">
        <v>0</v>
      </c>
      <c r="F500" s="538">
        <v>0</v>
      </c>
      <c r="G500" s="534">
        <f t="shared" si="18"/>
        <v>0</v>
      </c>
      <c r="H500" s="537">
        <v>0</v>
      </c>
      <c r="J500" s="437"/>
      <c r="K500" s="437"/>
    </row>
    <row r="501" spans="1:11" ht="15.75" hidden="1" thickBot="1">
      <c r="A501" s="601"/>
      <c r="B501" s="472"/>
      <c r="C501" s="135">
        <v>0</v>
      </c>
      <c r="D501" s="136">
        <v>0</v>
      </c>
      <c r="E501" s="136">
        <v>0</v>
      </c>
      <c r="F501" s="538">
        <v>0</v>
      </c>
      <c r="G501" s="534">
        <f t="shared" si="18"/>
        <v>0</v>
      </c>
      <c r="H501" s="537">
        <v>0</v>
      </c>
      <c r="J501" s="437"/>
      <c r="K501" s="437"/>
    </row>
    <row r="502" spans="1:11" ht="15.75" hidden="1" thickBot="1">
      <c r="A502" s="601"/>
      <c r="B502" s="472"/>
      <c r="C502" s="135">
        <v>0</v>
      </c>
      <c r="D502" s="136">
        <v>0</v>
      </c>
      <c r="E502" s="136">
        <v>0</v>
      </c>
      <c r="F502" s="538">
        <v>0</v>
      </c>
      <c r="G502" s="534">
        <f t="shared" si="18"/>
        <v>0</v>
      </c>
      <c r="H502" s="537">
        <v>0</v>
      </c>
      <c r="J502" s="437"/>
      <c r="K502" s="437"/>
    </row>
    <row r="503" spans="1:11" ht="15.75" hidden="1" thickBot="1">
      <c r="A503" s="601"/>
      <c r="B503" s="472"/>
      <c r="C503" s="135">
        <v>0</v>
      </c>
      <c r="D503" s="136">
        <v>0</v>
      </c>
      <c r="E503" s="136">
        <v>0</v>
      </c>
      <c r="F503" s="538">
        <v>0</v>
      </c>
      <c r="G503" s="534">
        <f t="shared" si="18"/>
        <v>0</v>
      </c>
      <c r="H503" s="537">
        <v>0</v>
      </c>
      <c r="J503" s="437"/>
      <c r="K503" s="437"/>
    </row>
    <row r="504" spans="1:11" ht="15.75" hidden="1" thickBot="1">
      <c r="A504" s="601"/>
      <c r="B504" s="472"/>
      <c r="C504" s="135">
        <v>0</v>
      </c>
      <c r="D504" s="136">
        <v>0</v>
      </c>
      <c r="E504" s="136">
        <v>0</v>
      </c>
      <c r="F504" s="538">
        <v>0</v>
      </c>
      <c r="G504" s="534">
        <f t="shared" si="18"/>
        <v>0</v>
      </c>
      <c r="H504" s="537">
        <v>0</v>
      </c>
      <c r="J504" s="437"/>
      <c r="K504" s="437"/>
    </row>
    <row r="505" spans="1:11" ht="15.75" hidden="1" thickBot="1">
      <c r="A505" s="601"/>
      <c r="B505" s="472"/>
      <c r="C505" s="135">
        <v>0</v>
      </c>
      <c r="D505" s="136">
        <v>0</v>
      </c>
      <c r="E505" s="136">
        <v>0</v>
      </c>
      <c r="F505" s="538">
        <v>0</v>
      </c>
      <c r="G505" s="534">
        <f t="shared" si="18"/>
        <v>0</v>
      </c>
      <c r="H505" s="537">
        <v>0</v>
      </c>
      <c r="J505" s="437"/>
      <c r="K505" s="437"/>
    </row>
    <row r="506" spans="1:11" ht="15.75" hidden="1" thickBot="1">
      <c r="A506" s="601"/>
      <c r="B506" s="472"/>
      <c r="C506" s="135">
        <v>0</v>
      </c>
      <c r="D506" s="136">
        <v>0</v>
      </c>
      <c r="E506" s="136">
        <v>0</v>
      </c>
      <c r="F506" s="538">
        <v>0</v>
      </c>
      <c r="G506" s="534">
        <f t="shared" si="18"/>
        <v>0</v>
      </c>
      <c r="H506" s="537">
        <v>0</v>
      </c>
      <c r="J506" s="437"/>
      <c r="K506" s="437"/>
    </row>
    <row r="507" spans="1:11" ht="16.5" thickTop="1" thickBot="1">
      <c r="A507" s="596"/>
      <c r="B507" s="595" t="s">
        <v>646</v>
      </c>
      <c r="C507" s="450">
        <f t="shared" ref="C507:H507" si="19">SUM(C418:C506)</f>
        <v>0</v>
      </c>
      <c r="D507" s="447">
        <f t="shared" si="19"/>
        <v>0</v>
      </c>
      <c r="E507" s="447">
        <f t="shared" si="19"/>
        <v>0</v>
      </c>
      <c r="F507" s="446">
        <f t="shared" si="19"/>
        <v>0</v>
      </c>
      <c r="G507" s="448">
        <f t="shared" si="19"/>
        <v>0</v>
      </c>
      <c r="H507" s="445">
        <f t="shared" si="19"/>
        <v>0</v>
      </c>
      <c r="J507" s="437"/>
      <c r="K507" s="437"/>
    </row>
    <row r="508" spans="1:11" ht="15.75" thickTop="1">
      <c r="A508" s="603"/>
      <c r="B508" s="602" t="s">
        <v>645</v>
      </c>
      <c r="C508" s="532"/>
      <c r="D508" s="542"/>
      <c r="E508" s="542"/>
      <c r="F508" s="541"/>
      <c r="G508" s="540"/>
      <c r="H508" s="539"/>
      <c r="J508" s="437"/>
      <c r="K508" s="437"/>
    </row>
    <row r="509" spans="1:11">
      <c r="A509" s="601"/>
      <c r="B509" s="472"/>
      <c r="C509" s="135">
        <v>0</v>
      </c>
      <c r="D509" s="136">
        <v>0</v>
      </c>
      <c r="E509" s="136">
        <v>0</v>
      </c>
      <c r="F509" s="538">
        <v>0</v>
      </c>
      <c r="G509" s="534">
        <f t="shared" ref="G509:G517" si="20">+C509+D509+E509+F509</f>
        <v>0</v>
      </c>
      <c r="H509" s="537">
        <v>0</v>
      </c>
      <c r="J509" s="437"/>
      <c r="K509" s="437"/>
    </row>
    <row r="510" spans="1:11">
      <c r="A510" s="601"/>
      <c r="B510" s="472"/>
      <c r="C510" s="135">
        <v>0</v>
      </c>
      <c r="D510" s="136">
        <v>0</v>
      </c>
      <c r="E510" s="136">
        <v>0</v>
      </c>
      <c r="F510" s="538">
        <v>0</v>
      </c>
      <c r="G510" s="534">
        <f t="shared" si="20"/>
        <v>0</v>
      </c>
      <c r="H510" s="537">
        <v>0</v>
      </c>
      <c r="J510" s="437"/>
      <c r="K510" s="437"/>
    </row>
    <row r="511" spans="1:11" ht="15.75" thickBot="1">
      <c r="A511" s="601"/>
      <c r="B511" s="472"/>
      <c r="C511" s="135">
        <v>0</v>
      </c>
      <c r="D511" s="136">
        <v>0</v>
      </c>
      <c r="E511" s="136">
        <v>0</v>
      </c>
      <c r="F511" s="538">
        <v>0</v>
      </c>
      <c r="G511" s="534">
        <f t="shared" si="20"/>
        <v>0</v>
      </c>
      <c r="H511" s="537">
        <v>0</v>
      </c>
      <c r="J511" s="437"/>
      <c r="K511" s="437"/>
    </row>
    <row r="512" spans="1:11" ht="15.75" hidden="1" thickBot="1">
      <c r="A512" s="601"/>
      <c r="B512" s="472"/>
      <c r="C512" s="135">
        <v>0</v>
      </c>
      <c r="D512" s="136">
        <v>0</v>
      </c>
      <c r="E512" s="136">
        <v>0</v>
      </c>
      <c r="F512" s="538">
        <v>0</v>
      </c>
      <c r="G512" s="534">
        <f t="shared" si="20"/>
        <v>0</v>
      </c>
      <c r="H512" s="537">
        <v>0</v>
      </c>
      <c r="J512" s="437"/>
      <c r="K512" s="437"/>
    </row>
    <row r="513" spans="1:11" ht="15.75" hidden="1" thickBot="1">
      <c r="A513" s="601"/>
      <c r="B513" s="472"/>
      <c r="C513" s="135">
        <v>0</v>
      </c>
      <c r="D513" s="136">
        <v>0</v>
      </c>
      <c r="E513" s="136">
        <v>0</v>
      </c>
      <c r="F513" s="538">
        <v>0</v>
      </c>
      <c r="G513" s="534">
        <f t="shared" si="20"/>
        <v>0</v>
      </c>
      <c r="H513" s="537">
        <v>0</v>
      </c>
      <c r="J513" s="437"/>
      <c r="K513" s="437"/>
    </row>
    <row r="514" spans="1:11" ht="15.75" hidden="1" thickBot="1">
      <c r="A514" s="601"/>
      <c r="B514" s="472"/>
      <c r="C514" s="135">
        <v>0</v>
      </c>
      <c r="D514" s="136">
        <v>0</v>
      </c>
      <c r="E514" s="136">
        <v>0</v>
      </c>
      <c r="F514" s="538">
        <v>0</v>
      </c>
      <c r="G514" s="534">
        <f t="shared" si="20"/>
        <v>0</v>
      </c>
      <c r="H514" s="537">
        <v>0</v>
      </c>
      <c r="J514" s="437"/>
      <c r="K514" s="437"/>
    </row>
    <row r="515" spans="1:11" ht="15.75" hidden="1" thickBot="1">
      <c r="A515" s="601"/>
      <c r="B515" s="472"/>
      <c r="C515" s="135">
        <v>0</v>
      </c>
      <c r="D515" s="136">
        <v>0</v>
      </c>
      <c r="E515" s="136">
        <v>0</v>
      </c>
      <c r="F515" s="538">
        <v>0</v>
      </c>
      <c r="G515" s="534">
        <f t="shared" si="20"/>
        <v>0</v>
      </c>
      <c r="H515" s="537">
        <v>0</v>
      </c>
      <c r="J515" s="437"/>
      <c r="K515" s="437"/>
    </row>
    <row r="516" spans="1:11" ht="15.75" hidden="1" thickBot="1">
      <c r="A516" s="601"/>
      <c r="B516" s="472"/>
      <c r="C516" s="135">
        <v>0</v>
      </c>
      <c r="D516" s="136">
        <v>0</v>
      </c>
      <c r="E516" s="136">
        <v>0</v>
      </c>
      <c r="F516" s="538">
        <v>0</v>
      </c>
      <c r="G516" s="534">
        <f t="shared" si="20"/>
        <v>0</v>
      </c>
      <c r="H516" s="537">
        <v>0</v>
      </c>
      <c r="J516" s="437"/>
      <c r="K516" s="437"/>
    </row>
    <row r="517" spans="1:11" ht="15.75" hidden="1" thickBot="1">
      <c r="A517" s="601"/>
      <c r="B517" s="472"/>
      <c r="C517" s="135">
        <v>0</v>
      </c>
      <c r="D517" s="136">
        <v>0</v>
      </c>
      <c r="E517" s="136">
        <v>0</v>
      </c>
      <c r="F517" s="538">
        <v>0</v>
      </c>
      <c r="G517" s="534">
        <f t="shared" si="20"/>
        <v>0</v>
      </c>
      <c r="H517" s="537">
        <v>0</v>
      </c>
      <c r="J517" s="437"/>
      <c r="K517" s="437"/>
    </row>
    <row r="518" spans="1:11" ht="16.5" thickTop="1" thickBot="1">
      <c r="A518" s="596"/>
      <c r="B518" s="595" t="s">
        <v>644</v>
      </c>
      <c r="C518" s="450">
        <f t="shared" ref="C518:H518" si="21">SUM(C509:C517)</f>
        <v>0</v>
      </c>
      <c r="D518" s="447">
        <f t="shared" si="21"/>
        <v>0</v>
      </c>
      <c r="E518" s="447">
        <f t="shared" si="21"/>
        <v>0</v>
      </c>
      <c r="F518" s="446">
        <f t="shared" si="21"/>
        <v>0</v>
      </c>
      <c r="G518" s="448">
        <f t="shared" si="21"/>
        <v>0</v>
      </c>
      <c r="H518" s="445">
        <f t="shared" si="21"/>
        <v>0</v>
      </c>
      <c r="J518" s="437"/>
      <c r="K518" s="437"/>
    </row>
    <row r="519" spans="1:11" ht="15.75" thickTop="1">
      <c r="A519" s="603"/>
      <c r="B519" s="602" t="s">
        <v>478</v>
      </c>
      <c r="C519" s="532"/>
      <c r="D519" s="542"/>
      <c r="E519" s="542"/>
      <c r="F519" s="541"/>
      <c r="G519" s="540"/>
      <c r="H519" s="539"/>
      <c r="I519" s="449" t="s">
        <v>98</v>
      </c>
      <c r="J519" s="437"/>
      <c r="K519" s="437"/>
    </row>
    <row r="520" spans="1:11">
      <c r="A520" s="601"/>
      <c r="B520" s="472"/>
      <c r="C520" s="135">
        <v>0</v>
      </c>
      <c r="D520" s="136">
        <v>0</v>
      </c>
      <c r="E520" s="136">
        <v>0</v>
      </c>
      <c r="F520" s="538">
        <v>0</v>
      </c>
      <c r="G520" s="534">
        <f t="shared" ref="G520:G551" si="22">+C520+D520+E520+F520</f>
        <v>0</v>
      </c>
      <c r="H520" s="537">
        <v>0</v>
      </c>
      <c r="J520" s="437"/>
      <c r="K520" s="437"/>
    </row>
    <row r="521" spans="1:11">
      <c r="A521" s="601"/>
      <c r="B521" s="472"/>
      <c r="C521" s="135">
        <v>0</v>
      </c>
      <c r="D521" s="136">
        <v>0</v>
      </c>
      <c r="E521" s="136">
        <v>0</v>
      </c>
      <c r="F521" s="538">
        <v>0</v>
      </c>
      <c r="G521" s="534">
        <f t="shared" si="22"/>
        <v>0</v>
      </c>
      <c r="H521" s="537">
        <v>0</v>
      </c>
      <c r="J521" s="437"/>
      <c r="K521" s="437"/>
    </row>
    <row r="522" spans="1:11">
      <c r="A522" s="601"/>
      <c r="B522" s="472"/>
      <c r="C522" s="135">
        <v>0</v>
      </c>
      <c r="D522" s="136">
        <v>0</v>
      </c>
      <c r="E522" s="136">
        <v>0</v>
      </c>
      <c r="F522" s="538">
        <v>0</v>
      </c>
      <c r="G522" s="534">
        <f t="shared" si="22"/>
        <v>0</v>
      </c>
      <c r="H522" s="537">
        <v>0</v>
      </c>
      <c r="J522" s="437"/>
      <c r="K522" s="437"/>
    </row>
    <row r="523" spans="1:11">
      <c r="A523" s="601"/>
      <c r="B523" s="472"/>
      <c r="C523" s="135">
        <v>0</v>
      </c>
      <c r="D523" s="136">
        <v>0</v>
      </c>
      <c r="E523" s="136">
        <v>0</v>
      </c>
      <c r="F523" s="538">
        <v>0</v>
      </c>
      <c r="G523" s="534">
        <f t="shared" si="22"/>
        <v>0</v>
      </c>
      <c r="H523" s="537">
        <v>0</v>
      </c>
      <c r="J523" s="437"/>
      <c r="K523" s="437"/>
    </row>
    <row r="524" spans="1:11">
      <c r="A524" s="601"/>
      <c r="B524" s="472"/>
      <c r="C524" s="135">
        <v>0</v>
      </c>
      <c r="D524" s="136">
        <v>0</v>
      </c>
      <c r="E524" s="136">
        <v>0</v>
      </c>
      <c r="F524" s="538">
        <v>0</v>
      </c>
      <c r="G524" s="534">
        <f t="shared" si="22"/>
        <v>0</v>
      </c>
      <c r="H524" s="537">
        <v>0</v>
      </c>
      <c r="J524" s="437"/>
      <c r="K524" s="437"/>
    </row>
    <row r="525" spans="1:11">
      <c r="A525" s="601"/>
      <c r="B525" s="472"/>
      <c r="C525" s="135">
        <v>0</v>
      </c>
      <c r="D525" s="136">
        <v>0</v>
      </c>
      <c r="E525" s="136">
        <v>0</v>
      </c>
      <c r="F525" s="538">
        <v>0</v>
      </c>
      <c r="G525" s="534">
        <f t="shared" si="22"/>
        <v>0</v>
      </c>
      <c r="H525" s="537">
        <v>0</v>
      </c>
      <c r="J525" s="437"/>
      <c r="K525" s="437"/>
    </row>
    <row r="526" spans="1:11">
      <c r="A526" s="601"/>
      <c r="B526" s="472"/>
      <c r="C526" s="135">
        <v>0</v>
      </c>
      <c r="D526" s="136">
        <v>0</v>
      </c>
      <c r="E526" s="136">
        <v>0</v>
      </c>
      <c r="F526" s="538">
        <v>0</v>
      </c>
      <c r="G526" s="534">
        <f t="shared" si="22"/>
        <v>0</v>
      </c>
      <c r="H526" s="537">
        <v>0</v>
      </c>
      <c r="J526" s="437"/>
      <c r="K526" s="437"/>
    </row>
    <row r="527" spans="1:11">
      <c r="A527" s="601"/>
      <c r="B527" s="472"/>
      <c r="C527" s="135">
        <v>0</v>
      </c>
      <c r="D527" s="136">
        <v>0</v>
      </c>
      <c r="E527" s="136">
        <v>0</v>
      </c>
      <c r="F527" s="538">
        <v>0</v>
      </c>
      <c r="G527" s="534">
        <f t="shared" si="22"/>
        <v>0</v>
      </c>
      <c r="H527" s="537">
        <v>0</v>
      </c>
      <c r="J527" s="437"/>
      <c r="K527" s="437"/>
    </row>
    <row r="528" spans="1:11">
      <c r="A528" s="601"/>
      <c r="B528" s="472"/>
      <c r="C528" s="135">
        <v>0</v>
      </c>
      <c r="D528" s="136">
        <v>0</v>
      </c>
      <c r="E528" s="136">
        <v>0</v>
      </c>
      <c r="F528" s="538">
        <v>0</v>
      </c>
      <c r="G528" s="534">
        <f t="shared" si="22"/>
        <v>0</v>
      </c>
      <c r="H528" s="537">
        <v>0</v>
      </c>
      <c r="J528" s="437"/>
      <c r="K528" s="437"/>
    </row>
    <row r="529" spans="1:11">
      <c r="A529" s="601"/>
      <c r="B529" s="472"/>
      <c r="C529" s="135">
        <v>0</v>
      </c>
      <c r="D529" s="136">
        <v>0</v>
      </c>
      <c r="E529" s="136">
        <v>0</v>
      </c>
      <c r="F529" s="538">
        <v>0</v>
      </c>
      <c r="G529" s="534">
        <f t="shared" si="22"/>
        <v>0</v>
      </c>
      <c r="H529" s="537">
        <v>0</v>
      </c>
      <c r="J529" s="437"/>
      <c r="K529" s="437"/>
    </row>
    <row r="530" spans="1:11">
      <c r="A530" s="601"/>
      <c r="B530" s="472"/>
      <c r="C530" s="135">
        <v>0</v>
      </c>
      <c r="D530" s="136">
        <v>0</v>
      </c>
      <c r="E530" s="136">
        <v>0</v>
      </c>
      <c r="F530" s="538">
        <v>0</v>
      </c>
      <c r="G530" s="534">
        <f t="shared" si="22"/>
        <v>0</v>
      </c>
      <c r="H530" s="537">
        <v>0</v>
      </c>
      <c r="J530" s="437"/>
      <c r="K530" s="437"/>
    </row>
    <row r="531" spans="1:11">
      <c r="A531" s="601"/>
      <c r="B531" s="472"/>
      <c r="C531" s="135">
        <v>0</v>
      </c>
      <c r="D531" s="136">
        <v>0</v>
      </c>
      <c r="E531" s="136">
        <v>0</v>
      </c>
      <c r="F531" s="538">
        <v>0</v>
      </c>
      <c r="G531" s="534">
        <f t="shared" si="22"/>
        <v>0</v>
      </c>
      <c r="H531" s="537">
        <v>0</v>
      </c>
      <c r="J531" s="437"/>
      <c r="K531" s="437"/>
    </row>
    <row r="532" spans="1:11">
      <c r="A532" s="601"/>
      <c r="B532" s="472"/>
      <c r="C532" s="135">
        <v>0</v>
      </c>
      <c r="D532" s="136">
        <v>0</v>
      </c>
      <c r="E532" s="136">
        <v>0</v>
      </c>
      <c r="F532" s="538">
        <v>0</v>
      </c>
      <c r="G532" s="534">
        <f t="shared" si="22"/>
        <v>0</v>
      </c>
      <c r="H532" s="537">
        <v>0</v>
      </c>
      <c r="J532" s="437"/>
      <c r="K532" s="437"/>
    </row>
    <row r="533" spans="1:11">
      <c r="A533" s="601"/>
      <c r="B533" s="472"/>
      <c r="C533" s="135">
        <v>0</v>
      </c>
      <c r="D533" s="136">
        <v>0</v>
      </c>
      <c r="E533" s="136">
        <v>0</v>
      </c>
      <c r="F533" s="538">
        <v>0</v>
      </c>
      <c r="G533" s="534">
        <f t="shared" si="22"/>
        <v>0</v>
      </c>
      <c r="H533" s="537">
        <v>0</v>
      </c>
      <c r="J533" s="437"/>
      <c r="K533" s="437"/>
    </row>
    <row r="534" spans="1:11" ht="15.75" thickBot="1">
      <c r="A534" s="601"/>
      <c r="B534" s="472"/>
      <c r="C534" s="135">
        <v>0</v>
      </c>
      <c r="D534" s="136">
        <v>0</v>
      </c>
      <c r="E534" s="136">
        <v>0</v>
      </c>
      <c r="F534" s="538">
        <v>0</v>
      </c>
      <c r="G534" s="534">
        <f t="shared" si="22"/>
        <v>0</v>
      </c>
      <c r="H534" s="537">
        <v>0</v>
      </c>
      <c r="J534" s="437"/>
      <c r="K534" s="437"/>
    </row>
    <row r="535" spans="1:11" ht="15.75" hidden="1" thickBot="1">
      <c r="A535" s="601"/>
      <c r="B535" s="472"/>
      <c r="C535" s="135">
        <v>0</v>
      </c>
      <c r="D535" s="136">
        <v>0</v>
      </c>
      <c r="E535" s="136">
        <v>0</v>
      </c>
      <c r="F535" s="538">
        <v>0</v>
      </c>
      <c r="G535" s="534">
        <f t="shared" si="22"/>
        <v>0</v>
      </c>
      <c r="H535" s="537">
        <v>0</v>
      </c>
      <c r="J535" s="437"/>
      <c r="K535" s="437"/>
    </row>
    <row r="536" spans="1:11" ht="15.75" hidden="1" thickBot="1">
      <c r="A536" s="601"/>
      <c r="B536" s="472"/>
      <c r="C536" s="135">
        <v>0</v>
      </c>
      <c r="D536" s="136">
        <v>0</v>
      </c>
      <c r="E536" s="136">
        <v>0</v>
      </c>
      <c r="F536" s="538">
        <v>0</v>
      </c>
      <c r="G536" s="534">
        <f t="shared" si="22"/>
        <v>0</v>
      </c>
      <c r="H536" s="537">
        <v>0</v>
      </c>
      <c r="J536" s="437"/>
      <c r="K536" s="437"/>
    </row>
    <row r="537" spans="1:11" ht="15.75" hidden="1" thickBot="1">
      <c r="A537" s="601"/>
      <c r="B537" s="472"/>
      <c r="C537" s="135">
        <v>0</v>
      </c>
      <c r="D537" s="136">
        <v>0</v>
      </c>
      <c r="E537" s="136">
        <v>0</v>
      </c>
      <c r="F537" s="538">
        <v>0</v>
      </c>
      <c r="G537" s="534">
        <f t="shared" si="22"/>
        <v>0</v>
      </c>
      <c r="H537" s="537">
        <v>0</v>
      </c>
      <c r="J537" s="437"/>
      <c r="K537" s="437"/>
    </row>
    <row r="538" spans="1:11" ht="15.75" hidden="1" thickBot="1">
      <c r="A538" s="601"/>
      <c r="B538" s="472"/>
      <c r="C538" s="135">
        <v>0</v>
      </c>
      <c r="D538" s="136">
        <v>0</v>
      </c>
      <c r="E538" s="136">
        <v>0</v>
      </c>
      <c r="F538" s="538">
        <v>0</v>
      </c>
      <c r="G538" s="534">
        <f t="shared" si="22"/>
        <v>0</v>
      </c>
      <c r="H538" s="537">
        <v>0</v>
      </c>
      <c r="J538" s="437"/>
      <c r="K538" s="437"/>
    </row>
    <row r="539" spans="1:11" ht="15.75" hidden="1" thickBot="1">
      <c r="A539" s="601"/>
      <c r="B539" s="472"/>
      <c r="C539" s="135">
        <v>0</v>
      </c>
      <c r="D539" s="136">
        <v>0</v>
      </c>
      <c r="E539" s="136">
        <v>0</v>
      </c>
      <c r="F539" s="538">
        <v>0</v>
      </c>
      <c r="G539" s="534">
        <f t="shared" si="22"/>
        <v>0</v>
      </c>
      <c r="H539" s="537">
        <v>0</v>
      </c>
      <c r="J539" s="437"/>
      <c r="K539" s="437"/>
    </row>
    <row r="540" spans="1:11" ht="15.75" hidden="1" thickBot="1">
      <c r="A540" s="601"/>
      <c r="B540" s="472"/>
      <c r="C540" s="135">
        <v>0</v>
      </c>
      <c r="D540" s="136">
        <v>0</v>
      </c>
      <c r="E540" s="136">
        <v>0</v>
      </c>
      <c r="F540" s="538">
        <v>0</v>
      </c>
      <c r="G540" s="534">
        <f t="shared" si="22"/>
        <v>0</v>
      </c>
      <c r="H540" s="537">
        <v>0</v>
      </c>
      <c r="J540" s="437"/>
      <c r="K540" s="437"/>
    </row>
    <row r="541" spans="1:11" ht="15.75" hidden="1" thickBot="1">
      <c r="A541" s="601"/>
      <c r="B541" s="472"/>
      <c r="C541" s="135">
        <v>0</v>
      </c>
      <c r="D541" s="136">
        <v>0</v>
      </c>
      <c r="E541" s="136">
        <v>0</v>
      </c>
      <c r="F541" s="538">
        <v>0</v>
      </c>
      <c r="G541" s="534">
        <f t="shared" si="22"/>
        <v>0</v>
      </c>
      <c r="H541" s="537">
        <v>0</v>
      </c>
      <c r="J541" s="437"/>
      <c r="K541" s="437"/>
    </row>
    <row r="542" spans="1:11" ht="15.75" hidden="1" thickBot="1">
      <c r="A542" s="601"/>
      <c r="B542" s="472"/>
      <c r="C542" s="135">
        <v>0</v>
      </c>
      <c r="D542" s="136">
        <v>0</v>
      </c>
      <c r="E542" s="136">
        <v>0</v>
      </c>
      <c r="F542" s="538">
        <v>0</v>
      </c>
      <c r="G542" s="534">
        <f t="shared" si="22"/>
        <v>0</v>
      </c>
      <c r="H542" s="537">
        <v>0</v>
      </c>
      <c r="J542" s="437"/>
      <c r="K542" s="437"/>
    </row>
    <row r="543" spans="1:11" ht="15.75" hidden="1" thickBot="1">
      <c r="A543" s="601"/>
      <c r="B543" s="472"/>
      <c r="C543" s="135">
        <v>0</v>
      </c>
      <c r="D543" s="136">
        <v>0</v>
      </c>
      <c r="E543" s="136">
        <v>0</v>
      </c>
      <c r="F543" s="538">
        <v>0</v>
      </c>
      <c r="G543" s="534">
        <f t="shared" si="22"/>
        <v>0</v>
      </c>
      <c r="H543" s="537">
        <v>0</v>
      </c>
      <c r="J543" s="437"/>
      <c r="K543" s="437"/>
    </row>
    <row r="544" spans="1:11" ht="15.75" hidden="1" thickBot="1">
      <c r="A544" s="601"/>
      <c r="B544" s="472"/>
      <c r="C544" s="135">
        <v>0</v>
      </c>
      <c r="D544" s="136">
        <v>0</v>
      </c>
      <c r="E544" s="136">
        <v>0</v>
      </c>
      <c r="F544" s="538">
        <v>0</v>
      </c>
      <c r="G544" s="534">
        <f t="shared" si="22"/>
        <v>0</v>
      </c>
      <c r="H544" s="537">
        <v>0</v>
      </c>
      <c r="J544" s="437"/>
      <c r="K544" s="437"/>
    </row>
    <row r="545" spans="1:11" ht="15.75" hidden="1" thickBot="1">
      <c r="A545" s="601"/>
      <c r="B545" s="472"/>
      <c r="C545" s="135">
        <v>0</v>
      </c>
      <c r="D545" s="136">
        <v>0</v>
      </c>
      <c r="E545" s="136">
        <v>0</v>
      </c>
      <c r="F545" s="538">
        <v>0</v>
      </c>
      <c r="G545" s="534">
        <f t="shared" si="22"/>
        <v>0</v>
      </c>
      <c r="H545" s="537">
        <v>0</v>
      </c>
      <c r="J545" s="437"/>
      <c r="K545" s="437"/>
    </row>
    <row r="546" spans="1:11" ht="15.75" hidden="1" thickBot="1">
      <c r="A546" s="601"/>
      <c r="B546" s="472"/>
      <c r="C546" s="135">
        <v>0</v>
      </c>
      <c r="D546" s="136">
        <v>0</v>
      </c>
      <c r="E546" s="136">
        <v>0</v>
      </c>
      <c r="F546" s="538">
        <v>0</v>
      </c>
      <c r="G546" s="534">
        <f t="shared" si="22"/>
        <v>0</v>
      </c>
      <c r="H546" s="537">
        <v>0</v>
      </c>
      <c r="J546" s="437"/>
      <c r="K546" s="437"/>
    </row>
    <row r="547" spans="1:11" ht="15.75" hidden="1" thickBot="1">
      <c r="A547" s="601"/>
      <c r="B547" s="472"/>
      <c r="C547" s="135">
        <v>0</v>
      </c>
      <c r="D547" s="136">
        <v>0</v>
      </c>
      <c r="E547" s="136">
        <v>0</v>
      </c>
      <c r="F547" s="538">
        <v>0</v>
      </c>
      <c r="G547" s="534">
        <f t="shared" si="22"/>
        <v>0</v>
      </c>
      <c r="H547" s="537">
        <v>0</v>
      </c>
      <c r="J547" s="437"/>
      <c r="K547" s="437"/>
    </row>
    <row r="548" spans="1:11" ht="15.75" hidden="1" thickBot="1">
      <c r="A548" s="601"/>
      <c r="B548" s="472"/>
      <c r="C548" s="135">
        <v>0</v>
      </c>
      <c r="D548" s="136">
        <v>0</v>
      </c>
      <c r="E548" s="136">
        <v>0</v>
      </c>
      <c r="F548" s="538">
        <v>0</v>
      </c>
      <c r="G548" s="534">
        <f t="shared" si="22"/>
        <v>0</v>
      </c>
      <c r="H548" s="537">
        <v>0</v>
      </c>
      <c r="J548" s="437"/>
      <c r="K548" s="437"/>
    </row>
    <row r="549" spans="1:11" ht="15.75" hidden="1" thickBot="1">
      <c r="A549" s="601"/>
      <c r="B549" s="472"/>
      <c r="C549" s="135">
        <v>0</v>
      </c>
      <c r="D549" s="136">
        <v>0</v>
      </c>
      <c r="E549" s="136">
        <v>0</v>
      </c>
      <c r="F549" s="538">
        <v>0</v>
      </c>
      <c r="G549" s="534">
        <f t="shared" si="22"/>
        <v>0</v>
      </c>
      <c r="H549" s="537">
        <v>0</v>
      </c>
      <c r="J549" s="437"/>
      <c r="K549" s="437"/>
    </row>
    <row r="550" spans="1:11" ht="15.75" hidden="1" thickBot="1">
      <c r="A550" s="600"/>
      <c r="B550" s="599"/>
      <c r="C550" s="135">
        <v>0</v>
      </c>
      <c r="D550" s="536">
        <v>0</v>
      </c>
      <c r="E550" s="135">
        <v>0</v>
      </c>
      <c r="F550" s="535">
        <v>0</v>
      </c>
      <c r="G550" s="534">
        <f t="shared" si="22"/>
        <v>0</v>
      </c>
      <c r="H550" s="533">
        <v>0</v>
      </c>
      <c r="J550" s="437"/>
      <c r="K550" s="437"/>
    </row>
    <row r="551" spans="1:11" ht="15.75" hidden="1" thickBot="1">
      <c r="A551" s="600"/>
      <c r="B551" s="599"/>
      <c r="C551" s="135">
        <v>0</v>
      </c>
      <c r="D551" s="536">
        <v>0</v>
      </c>
      <c r="E551" s="135">
        <v>0</v>
      </c>
      <c r="F551" s="535">
        <v>0</v>
      </c>
      <c r="G551" s="534">
        <f t="shared" si="22"/>
        <v>0</v>
      </c>
      <c r="H551" s="533">
        <v>0</v>
      </c>
      <c r="J551" s="437"/>
      <c r="K551" s="437"/>
    </row>
    <row r="552" spans="1:11" ht="15.75" hidden="1" thickBot="1">
      <c r="A552" s="600"/>
      <c r="B552" s="599"/>
      <c r="C552" s="135">
        <v>0</v>
      </c>
      <c r="D552" s="536">
        <v>0</v>
      </c>
      <c r="E552" s="135">
        <v>0</v>
      </c>
      <c r="F552" s="535">
        <v>0</v>
      </c>
      <c r="G552" s="534">
        <f t="shared" ref="G552:G583" si="23">+C552+D552+E552+F552</f>
        <v>0</v>
      </c>
      <c r="H552" s="533">
        <v>0</v>
      </c>
      <c r="J552" s="437"/>
      <c r="K552" s="437"/>
    </row>
    <row r="553" spans="1:11" ht="15.75" hidden="1" thickBot="1">
      <c r="A553" s="600"/>
      <c r="B553" s="599"/>
      <c r="C553" s="135">
        <v>0</v>
      </c>
      <c r="D553" s="536">
        <v>0</v>
      </c>
      <c r="E553" s="135">
        <v>0</v>
      </c>
      <c r="F553" s="535">
        <v>0</v>
      </c>
      <c r="G553" s="534">
        <f t="shared" si="23"/>
        <v>0</v>
      </c>
      <c r="H553" s="533">
        <v>0</v>
      </c>
      <c r="J553" s="437"/>
      <c r="K553" s="437"/>
    </row>
    <row r="554" spans="1:11" ht="15.75" hidden="1" thickBot="1">
      <c r="A554" s="600"/>
      <c r="B554" s="599"/>
      <c r="C554" s="135">
        <v>0</v>
      </c>
      <c r="D554" s="536">
        <v>0</v>
      </c>
      <c r="E554" s="135">
        <v>0</v>
      </c>
      <c r="F554" s="535">
        <v>0</v>
      </c>
      <c r="G554" s="534">
        <f t="shared" si="23"/>
        <v>0</v>
      </c>
      <c r="H554" s="533">
        <v>0</v>
      </c>
      <c r="J554" s="437"/>
      <c r="K554" s="437"/>
    </row>
    <row r="555" spans="1:11" ht="15.75" hidden="1" thickBot="1">
      <c r="A555" s="600"/>
      <c r="B555" s="599"/>
      <c r="C555" s="135">
        <v>0</v>
      </c>
      <c r="D555" s="536">
        <v>0</v>
      </c>
      <c r="E555" s="135">
        <v>0</v>
      </c>
      <c r="F555" s="535">
        <v>0</v>
      </c>
      <c r="G555" s="534">
        <f t="shared" si="23"/>
        <v>0</v>
      </c>
      <c r="H555" s="533">
        <v>0</v>
      </c>
      <c r="J555" s="437"/>
      <c r="K555" s="437"/>
    </row>
    <row r="556" spans="1:11" ht="15.75" hidden="1" thickBot="1">
      <c r="A556" s="600"/>
      <c r="B556" s="599"/>
      <c r="C556" s="135">
        <v>0</v>
      </c>
      <c r="D556" s="536">
        <v>0</v>
      </c>
      <c r="E556" s="135">
        <v>0</v>
      </c>
      <c r="F556" s="535">
        <v>0</v>
      </c>
      <c r="G556" s="534">
        <f t="shared" si="23"/>
        <v>0</v>
      </c>
      <c r="H556" s="533">
        <v>0</v>
      </c>
      <c r="J556" s="437"/>
      <c r="K556" s="437"/>
    </row>
    <row r="557" spans="1:11" ht="15.75" hidden="1" thickBot="1">
      <c r="A557" s="600"/>
      <c r="B557" s="599"/>
      <c r="C557" s="135">
        <v>0</v>
      </c>
      <c r="D557" s="536">
        <v>0</v>
      </c>
      <c r="E557" s="135">
        <v>0</v>
      </c>
      <c r="F557" s="535">
        <v>0</v>
      </c>
      <c r="G557" s="534">
        <f t="shared" si="23"/>
        <v>0</v>
      </c>
      <c r="H557" s="533">
        <v>0</v>
      </c>
      <c r="J557" s="437"/>
      <c r="K557" s="437"/>
    </row>
    <row r="558" spans="1:11" ht="15.75" hidden="1" thickBot="1">
      <c r="A558" s="600"/>
      <c r="B558" s="599"/>
      <c r="C558" s="135">
        <v>0</v>
      </c>
      <c r="D558" s="536">
        <v>0</v>
      </c>
      <c r="E558" s="135">
        <v>0</v>
      </c>
      <c r="F558" s="535">
        <v>0</v>
      </c>
      <c r="G558" s="534">
        <f t="shared" si="23"/>
        <v>0</v>
      </c>
      <c r="H558" s="533">
        <v>0</v>
      </c>
      <c r="J558" s="437"/>
      <c r="K558" s="437"/>
    </row>
    <row r="559" spans="1:11" ht="15.75" hidden="1" thickBot="1">
      <c r="A559" s="600"/>
      <c r="B559" s="599"/>
      <c r="C559" s="135">
        <v>0</v>
      </c>
      <c r="D559" s="536">
        <v>0</v>
      </c>
      <c r="E559" s="135">
        <v>0</v>
      </c>
      <c r="F559" s="535">
        <v>0</v>
      </c>
      <c r="G559" s="534">
        <f t="shared" si="23"/>
        <v>0</v>
      </c>
      <c r="H559" s="533">
        <v>0</v>
      </c>
      <c r="J559" s="437"/>
      <c r="K559" s="437"/>
    </row>
    <row r="560" spans="1:11" ht="15.75" hidden="1" thickBot="1">
      <c r="A560" s="600"/>
      <c r="B560" s="599"/>
      <c r="C560" s="135">
        <v>0</v>
      </c>
      <c r="D560" s="536">
        <v>0</v>
      </c>
      <c r="E560" s="135">
        <v>0</v>
      </c>
      <c r="F560" s="535">
        <v>0</v>
      </c>
      <c r="G560" s="534">
        <f t="shared" si="23"/>
        <v>0</v>
      </c>
      <c r="H560" s="533">
        <v>0</v>
      </c>
      <c r="J560" s="437"/>
      <c r="K560" s="437"/>
    </row>
    <row r="561" spans="1:11" ht="15.75" hidden="1" thickBot="1">
      <c r="A561" s="600"/>
      <c r="B561" s="599"/>
      <c r="C561" s="135">
        <v>0</v>
      </c>
      <c r="D561" s="536">
        <v>0</v>
      </c>
      <c r="E561" s="135">
        <v>0</v>
      </c>
      <c r="F561" s="535">
        <v>0</v>
      </c>
      <c r="G561" s="534">
        <f t="shared" si="23"/>
        <v>0</v>
      </c>
      <c r="H561" s="533">
        <v>0</v>
      </c>
      <c r="J561" s="437"/>
      <c r="K561" s="437"/>
    </row>
    <row r="562" spans="1:11" ht="15.75" hidden="1" thickBot="1">
      <c r="A562" s="600"/>
      <c r="B562" s="599"/>
      <c r="C562" s="135">
        <v>0</v>
      </c>
      <c r="D562" s="536">
        <v>0</v>
      </c>
      <c r="E562" s="135">
        <v>0</v>
      </c>
      <c r="F562" s="535">
        <v>0</v>
      </c>
      <c r="G562" s="534">
        <f t="shared" si="23"/>
        <v>0</v>
      </c>
      <c r="H562" s="533">
        <v>0</v>
      </c>
      <c r="J562" s="437"/>
      <c r="K562" s="437"/>
    </row>
    <row r="563" spans="1:11" ht="15.75" hidden="1" thickBot="1">
      <c r="A563" s="600"/>
      <c r="B563" s="599"/>
      <c r="C563" s="135">
        <v>0</v>
      </c>
      <c r="D563" s="536">
        <v>0</v>
      </c>
      <c r="E563" s="135">
        <v>0</v>
      </c>
      <c r="F563" s="535">
        <v>0</v>
      </c>
      <c r="G563" s="534">
        <f t="shared" si="23"/>
        <v>0</v>
      </c>
      <c r="H563" s="533">
        <v>0</v>
      </c>
      <c r="J563" s="437"/>
      <c r="K563" s="437"/>
    </row>
    <row r="564" spans="1:11" ht="15.75" hidden="1" thickBot="1">
      <c r="A564" s="600"/>
      <c r="B564" s="599"/>
      <c r="C564" s="135">
        <v>0</v>
      </c>
      <c r="D564" s="536">
        <v>0</v>
      </c>
      <c r="E564" s="135">
        <v>0</v>
      </c>
      <c r="F564" s="535">
        <v>0</v>
      </c>
      <c r="G564" s="534">
        <f t="shared" si="23"/>
        <v>0</v>
      </c>
      <c r="H564" s="533">
        <v>0</v>
      </c>
      <c r="J564" s="437"/>
      <c r="K564" s="437"/>
    </row>
    <row r="565" spans="1:11" ht="15.75" hidden="1" thickBot="1">
      <c r="A565" s="600"/>
      <c r="B565" s="599"/>
      <c r="C565" s="135">
        <v>0</v>
      </c>
      <c r="D565" s="536">
        <v>0</v>
      </c>
      <c r="E565" s="135">
        <v>0</v>
      </c>
      <c r="F565" s="535">
        <v>0</v>
      </c>
      <c r="G565" s="534">
        <f t="shared" si="23"/>
        <v>0</v>
      </c>
      <c r="H565" s="533">
        <v>0</v>
      </c>
      <c r="J565" s="437"/>
      <c r="K565" s="437"/>
    </row>
    <row r="566" spans="1:11" ht="15.75" hidden="1" thickBot="1">
      <c r="A566" s="600"/>
      <c r="B566" s="599"/>
      <c r="C566" s="135">
        <v>0</v>
      </c>
      <c r="D566" s="536">
        <v>0</v>
      </c>
      <c r="E566" s="135">
        <v>0</v>
      </c>
      <c r="F566" s="535">
        <v>0</v>
      </c>
      <c r="G566" s="534">
        <f t="shared" si="23"/>
        <v>0</v>
      </c>
      <c r="H566" s="533">
        <v>0</v>
      </c>
      <c r="J566" s="437"/>
      <c r="K566" s="437"/>
    </row>
    <row r="567" spans="1:11" ht="15.75" hidden="1" thickBot="1">
      <c r="A567" s="600"/>
      <c r="B567" s="599"/>
      <c r="C567" s="135">
        <v>0</v>
      </c>
      <c r="D567" s="536">
        <v>0</v>
      </c>
      <c r="E567" s="135">
        <v>0</v>
      </c>
      <c r="F567" s="535">
        <v>0</v>
      </c>
      <c r="G567" s="534">
        <f t="shared" si="23"/>
        <v>0</v>
      </c>
      <c r="H567" s="533">
        <v>0</v>
      </c>
      <c r="J567" s="437"/>
      <c r="K567" s="437"/>
    </row>
    <row r="568" spans="1:11" ht="15.75" hidden="1" thickBot="1">
      <c r="A568" s="600"/>
      <c r="B568" s="599"/>
      <c r="C568" s="135">
        <v>0</v>
      </c>
      <c r="D568" s="536">
        <v>0</v>
      </c>
      <c r="E568" s="135">
        <v>0</v>
      </c>
      <c r="F568" s="535">
        <v>0</v>
      </c>
      <c r="G568" s="534">
        <f t="shared" si="23"/>
        <v>0</v>
      </c>
      <c r="H568" s="533">
        <v>0</v>
      </c>
      <c r="J568" s="437"/>
      <c r="K568" s="437"/>
    </row>
    <row r="569" spans="1:11" ht="15.75" hidden="1" thickBot="1">
      <c r="A569" s="600"/>
      <c r="B569" s="599"/>
      <c r="C569" s="135">
        <v>0</v>
      </c>
      <c r="D569" s="536">
        <v>0</v>
      </c>
      <c r="E569" s="135">
        <v>0</v>
      </c>
      <c r="F569" s="535">
        <v>0</v>
      </c>
      <c r="G569" s="534">
        <f t="shared" si="23"/>
        <v>0</v>
      </c>
      <c r="H569" s="533">
        <v>0</v>
      </c>
      <c r="J569" s="437"/>
      <c r="K569" s="437"/>
    </row>
    <row r="570" spans="1:11" ht="15.75" hidden="1" thickBot="1">
      <c r="A570" s="600"/>
      <c r="B570" s="599"/>
      <c r="C570" s="135">
        <v>0</v>
      </c>
      <c r="D570" s="536">
        <v>0</v>
      </c>
      <c r="E570" s="135">
        <v>0</v>
      </c>
      <c r="F570" s="535">
        <v>0</v>
      </c>
      <c r="G570" s="534">
        <f t="shared" si="23"/>
        <v>0</v>
      </c>
      <c r="H570" s="533">
        <v>0</v>
      </c>
      <c r="J570" s="437"/>
      <c r="K570" s="437"/>
    </row>
    <row r="571" spans="1:11" ht="15.75" hidden="1" thickBot="1">
      <c r="A571" s="600"/>
      <c r="B571" s="599"/>
      <c r="C571" s="135">
        <v>0</v>
      </c>
      <c r="D571" s="536">
        <v>0</v>
      </c>
      <c r="E571" s="135">
        <v>0</v>
      </c>
      <c r="F571" s="535">
        <v>0</v>
      </c>
      <c r="G571" s="534">
        <f t="shared" si="23"/>
        <v>0</v>
      </c>
      <c r="H571" s="533">
        <v>0</v>
      </c>
      <c r="J571" s="437"/>
      <c r="K571" s="437"/>
    </row>
    <row r="572" spans="1:11" ht="15.75" hidden="1" thickBot="1">
      <c r="A572" s="600"/>
      <c r="B572" s="599"/>
      <c r="C572" s="135">
        <v>0</v>
      </c>
      <c r="D572" s="536">
        <v>0</v>
      </c>
      <c r="E572" s="135">
        <v>0</v>
      </c>
      <c r="F572" s="535">
        <v>0</v>
      </c>
      <c r="G572" s="534">
        <f t="shared" si="23"/>
        <v>0</v>
      </c>
      <c r="H572" s="533">
        <v>0</v>
      </c>
      <c r="J572" s="437"/>
      <c r="K572" s="437"/>
    </row>
    <row r="573" spans="1:11" ht="15.75" hidden="1" thickBot="1">
      <c r="A573" s="600"/>
      <c r="B573" s="599"/>
      <c r="C573" s="135">
        <v>0</v>
      </c>
      <c r="D573" s="536">
        <v>0</v>
      </c>
      <c r="E573" s="135">
        <v>0</v>
      </c>
      <c r="F573" s="535">
        <v>0</v>
      </c>
      <c r="G573" s="534">
        <f t="shared" si="23"/>
        <v>0</v>
      </c>
      <c r="H573" s="533">
        <v>0</v>
      </c>
      <c r="J573" s="437"/>
      <c r="K573" s="437"/>
    </row>
    <row r="574" spans="1:11" ht="15.75" hidden="1" thickBot="1">
      <c r="A574" s="600"/>
      <c r="B574" s="599"/>
      <c r="C574" s="135">
        <v>0</v>
      </c>
      <c r="D574" s="536">
        <v>0</v>
      </c>
      <c r="E574" s="135">
        <v>0</v>
      </c>
      <c r="F574" s="535">
        <v>0</v>
      </c>
      <c r="G574" s="534">
        <f t="shared" si="23"/>
        <v>0</v>
      </c>
      <c r="H574" s="533">
        <v>0</v>
      </c>
      <c r="J574" s="437"/>
      <c r="K574" s="437"/>
    </row>
    <row r="575" spans="1:11" ht="15.75" hidden="1" thickBot="1">
      <c r="A575" s="600"/>
      <c r="B575" s="599"/>
      <c r="C575" s="135">
        <v>0</v>
      </c>
      <c r="D575" s="536">
        <v>0</v>
      </c>
      <c r="E575" s="135">
        <v>0</v>
      </c>
      <c r="F575" s="535">
        <v>0</v>
      </c>
      <c r="G575" s="534">
        <f t="shared" si="23"/>
        <v>0</v>
      </c>
      <c r="H575" s="533">
        <v>0</v>
      </c>
      <c r="J575" s="437"/>
      <c r="K575" s="437"/>
    </row>
    <row r="576" spans="1:11" ht="15.75" hidden="1" thickBot="1">
      <c r="A576" s="600"/>
      <c r="B576" s="599"/>
      <c r="C576" s="135">
        <v>0</v>
      </c>
      <c r="D576" s="536">
        <v>0</v>
      </c>
      <c r="E576" s="135">
        <v>0</v>
      </c>
      <c r="F576" s="535">
        <v>0</v>
      </c>
      <c r="G576" s="534">
        <f t="shared" si="23"/>
        <v>0</v>
      </c>
      <c r="H576" s="533">
        <v>0</v>
      </c>
      <c r="J576" s="437"/>
      <c r="K576" s="437"/>
    </row>
    <row r="577" spans="1:11" ht="15.75" hidden="1" thickBot="1">
      <c r="A577" s="600"/>
      <c r="B577" s="599"/>
      <c r="C577" s="135">
        <v>0</v>
      </c>
      <c r="D577" s="536">
        <v>0</v>
      </c>
      <c r="E577" s="135">
        <v>0</v>
      </c>
      <c r="F577" s="535">
        <v>0</v>
      </c>
      <c r="G577" s="534">
        <f t="shared" si="23"/>
        <v>0</v>
      </c>
      <c r="H577" s="533">
        <v>0</v>
      </c>
      <c r="J577" s="437"/>
      <c r="K577" s="437"/>
    </row>
    <row r="578" spans="1:11" ht="15.75" hidden="1" thickBot="1">
      <c r="A578" s="600"/>
      <c r="B578" s="599"/>
      <c r="C578" s="135">
        <v>0</v>
      </c>
      <c r="D578" s="536">
        <v>0</v>
      </c>
      <c r="E578" s="135">
        <v>0</v>
      </c>
      <c r="F578" s="535">
        <v>0</v>
      </c>
      <c r="G578" s="534">
        <f t="shared" si="23"/>
        <v>0</v>
      </c>
      <c r="H578" s="533">
        <v>0</v>
      </c>
      <c r="J578" s="437"/>
      <c r="K578" s="437"/>
    </row>
    <row r="579" spans="1:11" ht="15.75" hidden="1" thickBot="1">
      <c r="A579" s="600"/>
      <c r="B579" s="599"/>
      <c r="C579" s="135">
        <v>0</v>
      </c>
      <c r="D579" s="536">
        <v>0</v>
      </c>
      <c r="E579" s="135">
        <v>0</v>
      </c>
      <c r="F579" s="535">
        <v>0</v>
      </c>
      <c r="G579" s="534">
        <f t="shared" si="23"/>
        <v>0</v>
      </c>
      <c r="H579" s="533">
        <v>0</v>
      </c>
      <c r="J579" s="437"/>
      <c r="K579" s="437"/>
    </row>
    <row r="580" spans="1:11" ht="15.75" hidden="1" thickBot="1">
      <c r="A580" s="600"/>
      <c r="B580" s="599"/>
      <c r="C580" s="135">
        <v>0</v>
      </c>
      <c r="D580" s="536">
        <v>0</v>
      </c>
      <c r="E580" s="135">
        <v>0</v>
      </c>
      <c r="F580" s="535">
        <v>0</v>
      </c>
      <c r="G580" s="534">
        <f t="shared" si="23"/>
        <v>0</v>
      </c>
      <c r="H580" s="533">
        <v>0</v>
      </c>
      <c r="J580" s="437"/>
      <c r="K580" s="437"/>
    </row>
    <row r="581" spans="1:11" ht="15.75" hidden="1" thickBot="1">
      <c r="A581" s="600"/>
      <c r="B581" s="599"/>
      <c r="C581" s="135">
        <v>0</v>
      </c>
      <c r="D581" s="536">
        <v>0</v>
      </c>
      <c r="E581" s="135">
        <v>0</v>
      </c>
      <c r="F581" s="535">
        <v>0</v>
      </c>
      <c r="G581" s="534">
        <f t="shared" si="23"/>
        <v>0</v>
      </c>
      <c r="H581" s="533">
        <v>0</v>
      </c>
      <c r="J581" s="437"/>
      <c r="K581" s="437"/>
    </row>
    <row r="582" spans="1:11" ht="15.75" hidden="1" thickBot="1">
      <c r="A582" s="600"/>
      <c r="B582" s="599"/>
      <c r="C582" s="135">
        <v>0</v>
      </c>
      <c r="D582" s="536">
        <v>0</v>
      </c>
      <c r="E582" s="135">
        <v>0</v>
      </c>
      <c r="F582" s="535">
        <v>0</v>
      </c>
      <c r="G582" s="534">
        <f t="shared" si="23"/>
        <v>0</v>
      </c>
      <c r="H582" s="533">
        <v>0</v>
      </c>
      <c r="J582" s="437"/>
      <c r="K582" s="437"/>
    </row>
    <row r="583" spans="1:11" ht="15.75" hidden="1" thickBot="1">
      <c r="A583" s="600"/>
      <c r="B583" s="599"/>
      <c r="C583" s="135">
        <v>0</v>
      </c>
      <c r="D583" s="536">
        <v>0</v>
      </c>
      <c r="E583" s="135">
        <v>0</v>
      </c>
      <c r="F583" s="535">
        <v>0</v>
      </c>
      <c r="G583" s="534">
        <f t="shared" si="23"/>
        <v>0</v>
      </c>
      <c r="H583" s="533">
        <v>0</v>
      </c>
      <c r="J583" s="437"/>
      <c r="K583" s="437"/>
    </row>
    <row r="584" spans="1:11" ht="15.75" hidden="1" thickBot="1">
      <c r="A584" s="600"/>
      <c r="B584" s="599"/>
      <c r="C584" s="135">
        <v>0</v>
      </c>
      <c r="D584" s="536">
        <v>0</v>
      </c>
      <c r="E584" s="135">
        <v>0</v>
      </c>
      <c r="F584" s="535">
        <v>0</v>
      </c>
      <c r="G584" s="534">
        <f t="shared" ref="G584:G615" si="24">+C584+D584+E584+F584</f>
        <v>0</v>
      </c>
      <c r="H584" s="533">
        <v>0</v>
      </c>
      <c r="J584" s="437"/>
      <c r="K584" s="437"/>
    </row>
    <row r="585" spans="1:11" ht="15.75" hidden="1" thickBot="1">
      <c r="A585" s="600"/>
      <c r="B585" s="599"/>
      <c r="C585" s="135">
        <v>0</v>
      </c>
      <c r="D585" s="536">
        <v>0</v>
      </c>
      <c r="E585" s="135">
        <v>0</v>
      </c>
      <c r="F585" s="535">
        <v>0</v>
      </c>
      <c r="G585" s="534">
        <f t="shared" si="24"/>
        <v>0</v>
      </c>
      <c r="H585" s="533">
        <v>0</v>
      </c>
      <c r="J585" s="437"/>
      <c r="K585" s="437"/>
    </row>
    <row r="586" spans="1:11" ht="15.75" hidden="1" thickBot="1">
      <c r="A586" s="600"/>
      <c r="B586" s="599"/>
      <c r="C586" s="135">
        <v>0</v>
      </c>
      <c r="D586" s="536">
        <v>0</v>
      </c>
      <c r="E586" s="135">
        <v>0</v>
      </c>
      <c r="F586" s="535">
        <v>0</v>
      </c>
      <c r="G586" s="534">
        <f t="shared" si="24"/>
        <v>0</v>
      </c>
      <c r="H586" s="533">
        <v>0</v>
      </c>
      <c r="J586" s="437"/>
      <c r="K586" s="437"/>
    </row>
    <row r="587" spans="1:11" ht="15.75" hidden="1" thickBot="1">
      <c r="A587" s="600"/>
      <c r="B587" s="599"/>
      <c r="C587" s="135">
        <v>0</v>
      </c>
      <c r="D587" s="536">
        <v>0</v>
      </c>
      <c r="E587" s="135">
        <v>0</v>
      </c>
      <c r="F587" s="535">
        <v>0</v>
      </c>
      <c r="G587" s="534">
        <f t="shared" si="24"/>
        <v>0</v>
      </c>
      <c r="H587" s="533">
        <v>0</v>
      </c>
      <c r="J587" s="437"/>
      <c r="K587" s="437"/>
    </row>
    <row r="588" spans="1:11" ht="15.75" hidden="1" thickBot="1">
      <c r="A588" s="600"/>
      <c r="B588" s="599"/>
      <c r="C588" s="135">
        <v>0</v>
      </c>
      <c r="D588" s="536">
        <v>0</v>
      </c>
      <c r="E588" s="135">
        <v>0</v>
      </c>
      <c r="F588" s="535">
        <v>0</v>
      </c>
      <c r="G588" s="534">
        <f t="shared" si="24"/>
        <v>0</v>
      </c>
      <c r="H588" s="533">
        <v>0</v>
      </c>
      <c r="J588" s="437"/>
      <c r="K588" s="437"/>
    </row>
    <row r="589" spans="1:11" ht="15.75" hidden="1" thickBot="1">
      <c r="A589" s="600"/>
      <c r="B589" s="599"/>
      <c r="C589" s="135">
        <v>0</v>
      </c>
      <c r="D589" s="536">
        <v>0</v>
      </c>
      <c r="E589" s="135">
        <v>0</v>
      </c>
      <c r="F589" s="535">
        <v>0</v>
      </c>
      <c r="G589" s="534">
        <f t="shared" si="24"/>
        <v>0</v>
      </c>
      <c r="H589" s="533">
        <v>0</v>
      </c>
      <c r="J589" s="437"/>
      <c r="K589" s="437"/>
    </row>
    <row r="590" spans="1:11" ht="15.75" hidden="1" thickBot="1">
      <c r="A590" s="600"/>
      <c r="B590" s="599"/>
      <c r="C590" s="135">
        <v>0</v>
      </c>
      <c r="D590" s="536">
        <v>0</v>
      </c>
      <c r="E590" s="135">
        <v>0</v>
      </c>
      <c r="F590" s="535">
        <v>0</v>
      </c>
      <c r="G590" s="534">
        <f t="shared" si="24"/>
        <v>0</v>
      </c>
      <c r="H590" s="533">
        <v>0</v>
      </c>
      <c r="J590" s="437"/>
      <c r="K590" s="437"/>
    </row>
    <row r="591" spans="1:11" ht="15.75" hidden="1" thickBot="1">
      <c r="A591" s="600"/>
      <c r="B591" s="599"/>
      <c r="C591" s="135">
        <v>0</v>
      </c>
      <c r="D591" s="536">
        <v>0</v>
      </c>
      <c r="E591" s="135">
        <v>0</v>
      </c>
      <c r="F591" s="535">
        <v>0</v>
      </c>
      <c r="G591" s="534">
        <f t="shared" si="24"/>
        <v>0</v>
      </c>
      <c r="H591" s="533">
        <v>0</v>
      </c>
      <c r="J591" s="437"/>
      <c r="K591" s="437"/>
    </row>
    <row r="592" spans="1:11" ht="15.75" hidden="1" thickBot="1">
      <c r="A592" s="600"/>
      <c r="B592" s="599"/>
      <c r="C592" s="135">
        <v>0</v>
      </c>
      <c r="D592" s="536">
        <v>0</v>
      </c>
      <c r="E592" s="135">
        <v>0</v>
      </c>
      <c r="F592" s="535">
        <v>0</v>
      </c>
      <c r="G592" s="534">
        <f t="shared" si="24"/>
        <v>0</v>
      </c>
      <c r="H592" s="533">
        <v>0</v>
      </c>
      <c r="J592" s="437"/>
      <c r="K592" s="437"/>
    </row>
    <row r="593" spans="1:11" ht="15.75" hidden="1" thickBot="1">
      <c r="A593" s="600"/>
      <c r="B593" s="599"/>
      <c r="C593" s="135">
        <v>0</v>
      </c>
      <c r="D593" s="536">
        <v>0</v>
      </c>
      <c r="E593" s="135">
        <v>0</v>
      </c>
      <c r="F593" s="535">
        <v>0</v>
      </c>
      <c r="G593" s="534">
        <f t="shared" si="24"/>
        <v>0</v>
      </c>
      <c r="H593" s="533">
        <v>0</v>
      </c>
      <c r="J593" s="437"/>
      <c r="K593" s="437"/>
    </row>
    <row r="594" spans="1:11" ht="15.75" hidden="1" thickBot="1">
      <c r="A594" s="600"/>
      <c r="B594" s="599"/>
      <c r="C594" s="135">
        <v>0</v>
      </c>
      <c r="D594" s="536">
        <v>0</v>
      </c>
      <c r="E594" s="135">
        <v>0</v>
      </c>
      <c r="F594" s="535">
        <v>0</v>
      </c>
      <c r="G594" s="534">
        <f t="shared" si="24"/>
        <v>0</v>
      </c>
      <c r="H594" s="533">
        <v>0</v>
      </c>
      <c r="J594" s="437"/>
      <c r="K594" s="437"/>
    </row>
    <row r="595" spans="1:11" ht="15.75" hidden="1" thickBot="1">
      <c r="A595" s="600"/>
      <c r="B595" s="599"/>
      <c r="C595" s="135">
        <v>0</v>
      </c>
      <c r="D595" s="536">
        <v>0</v>
      </c>
      <c r="E595" s="135">
        <v>0</v>
      </c>
      <c r="F595" s="535">
        <v>0</v>
      </c>
      <c r="G595" s="534">
        <f t="shared" si="24"/>
        <v>0</v>
      </c>
      <c r="H595" s="533">
        <v>0</v>
      </c>
      <c r="J595" s="437"/>
      <c r="K595" s="437"/>
    </row>
    <row r="596" spans="1:11" ht="15.75" hidden="1" thickBot="1">
      <c r="A596" s="600"/>
      <c r="B596" s="599"/>
      <c r="C596" s="135">
        <v>0</v>
      </c>
      <c r="D596" s="536">
        <v>0</v>
      </c>
      <c r="E596" s="135">
        <v>0</v>
      </c>
      <c r="F596" s="535">
        <v>0</v>
      </c>
      <c r="G596" s="534">
        <f t="shared" si="24"/>
        <v>0</v>
      </c>
      <c r="H596" s="533">
        <v>0</v>
      </c>
      <c r="J596" s="437"/>
      <c r="K596" s="437"/>
    </row>
    <row r="597" spans="1:11" ht="15.75" hidden="1" thickBot="1">
      <c r="A597" s="600"/>
      <c r="B597" s="599"/>
      <c r="C597" s="135">
        <v>0</v>
      </c>
      <c r="D597" s="536">
        <v>0</v>
      </c>
      <c r="E597" s="135">
        <v>0</v>
      </c>
      <c r="F597" s="535">
        <v>0</v>
      </c>
      <c r="G597" s="534">
        <f t="shared" si="24"/>
        <v>0</v>
      </c>
      <c r="H597" s="533">
        <v>0</v>
      </c>
      <c r="J597" s="437"/>
      <c r="K597" s="437"/>
    </row>
    <row r="598" spans="1:11" ht="15.75" hidden="1" thickBot="1">
      <c r="A598" s="600"/>
      <c r="B598" s="599"/>
      <c r="C598" s="135">
        <v>0</v>
      </c>
      <c r="D598" s="536">
        <v>0</v>
      </c>
      <c r="E598" s="135">
        <v>0</v>
      </c>
      <c r="F598" s="535">
        <v>0</v>
      </c>
      <c r="G598" s="534">
        <f t="shared" si="24"/>
        <v>0</v>
      </c>
      <c r="H598" s="533">
        <v>0</v>
      </c>
      <c r="J598" s="437"/>
      <c r="K598" s="437"/>
    </row>
    <row r="599" spans="1:11" ht="15.75" hidden="1" thickBot="1">
      <c r="A599" s="600"/>
      <c r="B599" s="599"/>
      <c r="C599" s="135">
        <v>0</v>
      </c>
      <c r="D599" s="536">
        <v>0</v>
      </c>
      <c r="E599" s="135">
        <v>0</v>
      </c>
      <c r="F599" s="535">
        <v>0</v>
      </c>
      <c r="G599" s="534">
        <f t="shared" si="24"/>
        <v>0</v>
      </c>
      <c r="H599" s="533">
        <v>0</v>
      </c>
      <c r="J599" s="437"/>
      <c r="K599" s="437"/>
    </row>
    <row r="600" spans="1:11" ht="15.75" hidden="1" thickBot="1">
      <c r="A600" s="600"/>
      <c r="B600" s="599"/>
      <c r="C600" s="135">
        <v>0</v>
      </c>
      <c r="D600" s="536">
        <v>0</v>
      </c>
      <c r="E600" s="135">
        <v>0</v>
      </c>
      <c r="F600" s="535">
        <v>0</v>
      </c>
      <c r="G600" s="534">
        <f t="shared" si="24"/>
        <v>0</v>
      </c>
      <c r="H600" s="533">
        <v>0</v>
      </c>
      <c r="J600" s="437"/>
      <c r="K600" s="437"/>
    </row>
    <row r="601" spans="1:11" ht="15.75" hidden="1" thickBot="1">
      <c r="A601" s="600"/>
      <c r="B601" s="599"/>
      <c r="C601" s="135">
        <v>0</v>
      </c>
      <c r="D601" s="536">
        <v>0</v>
      </c>
      <c r="E601" s="135">
        <v>0</v>
      </c>
      <c r="F601" s="535">
        <v>0</v>
      </c>
      <c r="G601" s="534">
        <f t="shared" si="24"/>
        <v>0</v>
      </c>
      <c r="H601" s="533">
        <v>0</v>
      </c>
      <c r="J601" s="437"/>
      <c r="K601" s="437"/>
    </row>
    <row r="602" spans="1:11" ht="15.75" hidden="1" thickBot="1">
      <c r="A602" s="600"/>
      <c r="B602" s="599"/>
      <c r="C602" s="135">
        <v>0</v>
      </c>
      <c r="D602" s="536">
        <v>0</v>
      </c>
      <c r="E602" s="135">
        <v>0</v>
      </c>
      <c r="F602" s="535">
        <v>0</v>
      </c>
      <c r="G602" s="534">
        <f t="shared" si="24"/>
        <v>0</v>
      </c>
      <c r="H602" s="533">
        <v>0</v>
      </c>
      <c r="J602" s="437"/>
      <c r="K602" s="437"/>
    </row>
    <row r="603" spans="1:11" ht="15.75" hidden="1" thickBot="1">
      <c r="A603" s="600"/>
      <c r="B603" s="599"/>
      <c r="C603" s="135">
        <v>0</v>
      </c>
      <c r="D603" s="536">
        <v>0</v>
      </c>
      <c r="E603" s="135">
        <v>0</v>
      </c>
      <c r="F603" s="535">
        <v>0</v>
      </c>
      <c r="G603" s="534">
        <f t="shared" si="24"/>
        <v>0</v>
      </c>
      <c r="H603" s="533">
        <v>0</v>
      </c>
      <c r="J603" s="437"/>
      <c r="K603" s="437"/>
    </row>
    <row r="604" spans="1:11" ht="15.75" hidden="1" thickBot="1">
      <c r="A604" s="600"/>
      <c r="B604" s="599"/>
      <c r="C604" s="135">
        <v>0</v>
      </c>
      <c r="D604" s="536">
        <v>0</v>
      </c>
      <c r="E604" s="135">
        <v>0</v>
      </c>
      <c r="F604" s="535">
        <v>0</v>
      </c>
      <c r="G604" s="534">
        <f t="shared" si="24"/>
        <v>0</v>
      </c>
      <c r="H604" s="533">
        <v>0</v>
      </c>
      <c r="J604" s="437"/>
      <c r="K604" s="437"/>
    </row>
    <row r="605" spans="1:11" ht="15.75" hidden="1" thickBot="1">
      <c r="A605" s="600"/>
      <c r="B605" s="599"/>
      <c r="C605" s="135">
        <v>0</v>
      </c>
      <c r="D605" s="536">
        <v>0</v>
      </c>
      <c r="E605" s="135">
        <v>0</v>
      </c>
      <c r="F605" s="535">
        <v>0</v>
      </c>
      <c r="G605" s="534">
        <f t="shared" si="24"/>
        <v>0</v>
      </c>
      <c r="H605" s="533">
        <v>0</v>
      </c>
      <c r="J605" s="437"/>
      <c r="K605" s="437"/>
    </row>
    <row r="606" spans="1:11" ht="15.75" hidden="1" thickBot="1">
      <c r="A606" s="600"/>
      <c r="B606" s="599"/>
      <c r="C606" s="135">
        <v>0</v>
      </c>
      <c r="D606" s="536">
        <v>0</v>
      </c>
      <c r="E606" s="135">
        <v>0</v>
      </c>
      <c r="F606" s="535">
        <v>0</v>
      </c>
      <c r="G606" s="534">
        <f t="shared" si="24"/>
        <v>0</v>
      </c>
      <c r="H606" s="533">
        <v>0</v>
      </c>
      <c r="J606" s="437"/>
      <c r="K606" s="437"/>
    </row>
    <row r="607" spans="1:11" ht="15.75" hidden="1" thickBot="1">
      <c r="A607" s="600"/>
      <c r="B607" s="599"/>
      <c r="C607" s="135">
        <v>0</v>
      </c>
      <c r="D607" s="536">
        <v>0</v>
      </c>
      <c r="E607" s="135">
        <v>0</v>
      </c>
      <c r="F607" s="535">
        <v>0</v>
      </c>
      <c r="G607" s="534">
        <f t="shared" si="24"/>
        <v>0</v>
      </c>
      <c r="H607" s="533">
        <v>0</v>
      </c>
      <c r="J607" s="437"/>
      <c r="K607" s="437"/>
    </row>
    <row r="608" spans="1:11" ht="15.75" hidden="1" thickBot="1">
      <c r="A608" s="600"/>
      <c r="B608" s="599"/>
      <c r="C608" s="135">
        <v>0</v>
      </c>
      <c r="D608" s="536">
        <v>0</v>
      </c>
      <c r="E608" s="135">
        <v>0</v>
      </c>
      <c r="F608" s="535">
        <v>0</v>
      </c>
      <c r="G608" s="534">
        <f t="shared" si="24"/>
        <v>0</v>
      </c>
      <c r="H608" s="533">
        <v>0</v>
      </c>
      <c r="J608" s="437"/>
      <c r="K608" s="437"/>
    </row>
    <row r="609" spans="1:11" ht="15.75" hidden="1" thickBot="1">
      <c r="A609" s="600"/>
      <c r="B609" s="599"/>
      <c r="C609" s="135">
        <v>0</v>
      </c>
      <c r="D609" s="536">
        <v>0</v>
      </c>
      <c r="E609" s="135">
        <v>0</v>
      </c>
      <c r="F609" s="535">
        <v>0</v>
      </c>
      <c r="G609" s="534">
        <f t="shared" si="24"/>
        <v>0</v>
      </c>
      <c r="H609" s="533">
        <v>0</v>
      </c>
      <c r="J609" s="437"/>
      <c r="K609" s="437"/>
    </row>
    <row r="610" spans="1:11" ht="15.75" hidden="1" thickBot="1">
      <c r="A610" s="600"/>
      <c r="B610" s="599"/>
      <c r="C610" s="135">
        <v>0</v>
      </c>
      <c r="D610" s="536">
        <v>0</v>
      </c>
      <c r="E610" s="135">
        <v>0</v>
      </c>
      <c r="F610" s="535">
        <v>0</v>
      </c>
      <c r="G610" s="534">
        <f t="shared" si="24"/>
        <v>0</v>
      </c>
      <c r="H610" s="533">
        <v>0</v>
      </c>
      <c r="J610" s="437"/>
      <c r="K610" s="437"/>
    </row>
    <row r="611" spans="1:11" ht="15.75" hidden="1" thickBot="1">
      <c r="A611" s="600"/>
      <c r="B611" s="599"/>
      <c r="C611" s="135">
        <v>0</v>
      </c>
      <c r="D611" s="536">
        <v>0</v>
      </c>
      <c r="E611" s="135">
        <v>0</v>
      </c>
      <c r="F611" s="535">
        <v>0</v>
      </c>
      <c r="G611" s="534">
        <f t="shared" si="24"/>
        <v>0</v>
      </c>
      <c r="H611" s="533">
        <v>0</v>
      </c>
      <c r="J611" s="437"/>
      <c r="K611" s="437"/>
    </row>
    <row r="612" spans="1:11" ht="15.75" hidden="1" thickBot="1">
      <c r="A612" s="600"/>
      <c r="B612" s="599"/>
      <c r="C612" s="135">
        <v>0</v>
      </c>
      <c r="D612" s="536">
        <v>0</v>
      </c>
      <c r="E612" s="135">
        <v>0</v>
      </c>
      <c r="F612" s="535">
        <v>0</v>
      </c>
      <c r="G612" s="534">
        <f t="shared" si="24"/>
        <v>0</v>
      </c>
      <c r="H612" s="533">
        <v>0</v>
      </c>
      <c r="J612" s="437"/>
      <c r="K612" s="437"/>
    </row>
    <row r="613" spans="1:11" ht="15.75" hidden="1" thickBot="1">
      <c r="A613" s="600"/>
      <c r="B613" s="599"/>
      <c r="C613" s="135">
        <v>0</v>
      </c>
      <c r="D613" s="536">
        <v>0</v>
      </c>
      <c r="E613" s="135">
        <v>0</v>
      </c>
      <c r="F613" s="535">
        <v>0</v>
      </c>
      <c r="G613" s="534">
        <f t="shared" si="24"/>
        <v>0</v>
      </c>
      <c r="H613" s="533">
        <v>0</v>
      </c>
      <c r="J613" s="437"/>
      <c r="K613" s="437"/>
    </row>
    <row r="614" spans="1:11" ht="15.75" hidden="1" thickBot="1">
      <c r="A614" s="600"/>
      <c r="B614" s="599"/>
      <c r="C614" s="135">
        <v>0</v>
      </c>
      <c r="D614" s="536">
        <v>0</v>
      </c>
      <c r="E614" s="135">
        <v>0</v>
      </c>
      <c r="F614" s="535">
        <v>0</v>
      </c>
      <c r="G614" s="534">
        <f t="shared" si="24"/>
        <v>0</v>
      </c>
      <c r="H614" s="533">
        <v>0</v>
      </c>
      <c r="J614" s="437"/>
      <c r="K614" s="437"/>
    </row>
    <row r="615" spans="1:11" ht="15.75" hidden="1" thickBot="1">
      <c r="A615" s="600"/>
      <c r="B615" s="599"/>
      <c r="C615" s="135">
        <v>0</v>
      </c>
      <c r="D615" s="536">
        <v>0</v>
      </c>
      <c r="E615" s="135">
        <v>0</v>
      </c>
      <c r="F615" s="535">
        <v>0</v>
      </c>
      <c r="G615" s="534">
        <f t="shared" si="24"/>
        <v>0</v>
      </c>
      <c r="H615" s="533">
        <v>0</v>
      </c>
      <c r="J615" s="437"/>
      <c r="K615" s="437"/>
    </row>
    <row r="616" spans="1:11" ht="15.75" hidden="1" thickBot="1">
      <c r="A616" s="600"/>
      <c r="B616" s="599"/>
      <c r="C616" s="135">
        <v>0</v>
      </c>
      <c r="D616" s="536">
        <v>0</v>
      </c>
      <c r="E616" s="135">
        <v>0</v>
      </c>
      <c r="F616" s="535">
        <v>0</v>
      </c>
      <c r="G616" s="534">
        <f>+C616+D616+E616+F616</f>
        <v>0</v>
      </c>
      <c r="H616" s="533">
        <v>0</v>
      </c>
      <c r="J616" s="437"/>
      <c r="K616" s="437"/>
    </row>
    <row r="617" spans="1:11" ht="15.75" hidden="1" thickBot="1">
      <c r="A617" s="600"/>
      <c r="B617" s="599"/>
      <c r="C617" s="135">
        <v>0</v>
      </c>
      <c r="D617" s="536">
        <v>0</v>
      </c>
      <c r="E617" s="135">
        <v>0</v>
      </c>
      <c r="F617" s="535">
        <v>0</v>
      </c>
      <c r="G617" s="534">
        <f>+C617+D617+E617+F617</f>
        <v>0</v>
      </c>
      <c r="H617" s="533">
        <v>0</v>
      </c>
      <c r="J617" s="437"/>
      <c r="K617" s="437"/>
    </row>
    <row r="618" spans="1:11" ht="15.75" hidden="1" thickBot="1">
      <c r="A618" s="600"/>
      <c r="B618" s="599"/>
      <c r="C618" s="135">
        <v>0</v>
      </c>
      <c r="D618" s="536">
        <v>0</v>
      </c>
      <c r="E618" s="135">
        <v>0</v>
      </c>
      <c r="F618" s="535">
        <v>0</v>
      </c>
      <c r="G618" s="534">
        <f>+C618+D618+E618+F618</f>
        <v>0</v>
      </c>
      <c r="H618" s="533">
        <v>0</v>
      </c>
      <c r="J618" s="437"/>
      <c r="K618" s="437"/>
    </row>
    <row r="619" spans="1:11" ht="15.75" hidden="1" thickBot="1">
      <c r="A619" s="598"/>
      <c r="B619" s="597"/>
      <c r="C619" s="135">
        <v>0</v>
      </c>
      <c r="D619" s="536">
        <v>0</v>
      </c>
      <c r="E619" s="135">
        <v>0</v>
      </c>
      <c r="F619" s="535">
        <v>0</v>
      </c>
      <c r="G619" s="534">
        <f>+C619+D619+E619+F619</f>
        <v>0</v>
      </c>
      <c r="H619" s="533">
        <v>0</v>
      </c>
      <c r="J619" s="437"/>
      <c r="K619" s="437"/>
    </row>
    <row r="620" spans="1:11" ht="16.5" thickTop="1" thickBot="1">
      <c r="A620" s="596"/>
      <c r="B620" s="595" t="s">
        <v>544</v>
      </c>
      <c r="C620" s="448">
        <f t="shared" ref="C620:H620" si="25">SUM(C520:C619)</f>
        <v>0</v>
      </c>
      <c r="D620" s="447">
        <f t="shared" si="25"/>
        <v>0</v>
      </c>
      <c r="E620" s="447">
        <f t="shared" si="25"/>
        <v>0</v>
      </c>
      <c r="F620" s="446">
        <f t="shared" si="25"/>
        <v>0</v>
      </c>
      <c r="G620" s="445">
        <f t="shared" si="25"/>
        <v>0</v>
      </c>
      <c r="H620" s="445">
        <f t="shared" si="25"/>
        <v>0</v>
      </c>
      <c r="J620" s="437"/>
      <c r="K620" s="437"/>
    </row>
    <row r="621" spans="1:11" ht="15.75" thickTop="1">
      <c r="A621" s="823"/>
      <c r="B621" s="824"/>
      <c r="C621" s="532"/>
      <c r="D621" s="531"/>
      <c r="E621" s="531"/>
      <c r="F621" s="530"/>
      <c r="G621" s="529"/>
      <c r="H621" s="529"/>
      <c r="J621" s="437"/>
      <c r="K621" s="437"/>
    </row>
    <row r="622" spans="1:11" ht="15.75" thickBot="1">
      <c r="A622" s="820" t="s">
        <v>263</v>
      </c>
      <c r="B622" s="821"/>
      <c r="C622" s="444">
        <f t="shared" ref="C622:H622" si="26">SUM(C620,C518,C416,C314,C212,C507,C110)</f>
        <v>0</v>
      </c>
      <c r="D622" s="443">
        <f t="shared" si="26"/>
        <v>0</v>
      </c>
      <c r="E622" s="443">
        <f t="shared" si="26"/>
        <v>0</v>
      </c>
      <c r="F622" s="442">
        <f t="shared" si="26"/>
        <v>0</v>
      </c>
      <c r="G622" s="441">
        <f t="shared" si="26"/>
        <v>0</v>
      </c>
      <c r="H622" s="440">
        <f t="shared" si="26"/>
        <v>0</v>
      </c>
      <c r="J622" s="437"/>
      <c r="K622" s="437"/>
    </row>
    <row r="623" spans="1:11" ht="15" customHeight="1" thickTop="1">
      <c r="A623" s="439"/>
      <c r="B623" s="439"/>
      <c r="C623" s="438"/>
      <c r="D623" s="438"/>
      <c r="E623" s="438"/>
      <c r="F623" s="438"/>
      <c r="G623" s="438"/>
      <c r="H623" s="438"/>
      <c r="J623" s="437"/>
      <c r="K623" s="437"/>
    </row>
    <row r="624" spans="1:11" ht="30" customHeight="1">
      <c r="A624" s="819" t="s">
        <v>543</v>
      </c>
      <c r="B624" s="819"/>
      <c r="C624" s="819"/>
      <c r="D624" s="819"/>
      <c r="E624" s="819"/>
      <c r="F624" s="819"/>
      <c r="G624" s="819"/>
      <c r="H624" s="819"/>
      <c r="J624" s="437"/>
      <c r="K624" s="437"/>
    </row>
    <row r="625" spans="1:11" ht="15" customHeight="1">
      <c r="A625" s="819" t="s">
        <v>542</v>
      </c>
      <c r="B625" s="819"/>
      <c r="C625" s="819"/>
      <c r="D625" s="819"/>
      <c r="E625" s="819"/>
      <c r="F625" s="819"/>
      <c r="G625" s="819"/>
      <c r="H625" s="819"/>
      <c r="J625" s="437"/>
      <c r="K625" s="437"/>
    </row>
    <row r="626" spans="1:11" ht="30" customHeight="1">
      <c r="A626" s="819" t="s">
        <v>541</v>
      </c>
      <c r="B626" s="819"/>
      <c r="C626" s="819"/>
      <c r="D626" s="819"/>
      <c r="E626" s="819"/>
      <c r="F626" s="819"/>
      <c r="G626" s="819"/>
      <c r="H626" s="819"/>
      <c r="J626" s="437"/>
      <c r="K626" s="437"/>
    </row>
    <row r="627" spans="1:11" ht="15" customHeight="1">
      <c r="A627" s="819" t="s">
        <v>540</v>
      </c>
      <c r="B627" s="819"/>
      <c r="C627" s="819"/>
      <c r="D627" s="819"/>
      <c r="E627" s="819"/>
      <c r="F627" s="819"/>
      <c r="G627" s="819"/>
      <c r="H627" s="819"/>
      <c r="J627" s="437"/>
      <c r="K627" s="437"/>
    </row>
    <row r="628" spans="1:11">
      <c r="A628" s="437"/>
      <c r="B628" s="437"/>
      <c r="C628" s="437"/>
      <c r="D628" s="437"/>
      <c r="E628" s="437"/>
      <c r="F628" s="437"/>
      <c r="G628" s="437"/>
      <c r="H628" s="437"/>
      <c r="J628" s="437"/>
      <c r="K628" s="437"/>
    </row>
    <row r="629" spans="1:11">
      <c r="A629" s="437"/>
      <c r="B629" s="437"/>
      <c r="C629" s="437"/>
      <c r="D629" s="437"/>
      <c r="E629" s="437"/>
      <c r="F629" s="437"/>
      <c r="G629" s="437"/>
      <c r="H629" s="437"/>
      <c r="J629" s="437"/>
      <c r="K629" s="437"/>
    </row>
    <row r="630" spans="1:11">
      <c r="A630" s="437"/>
      <c r="B630" s="437"/>
      <c r="C630" s="437"/>
      <c r="D630" s="437"/>
      <c r="E630" s="437"/>
      <c r="F630" s="437"/>
      <c r="G630" s="437"/>
      <c r="H630" s="437"/>
      <c r="J630" s="437"/>
      <c r="K630" s="437"/>
    </row>
    <row r="631" spans="1:11">
      <c r="A631" s="437"/>
      <c r="B631" s="437"/>
      <c r="C631" s="437"/>
      <c r="D631" s="437"/>
      <c r="E631" s="437"/>
      <c r="F631" s="437"/>
      <c r="G631" s="437"/>
      <c r="H631" s="437"/>
      <c r="J631" s="437"/>
      <c r="K631" s="437"/>
    </row>
    <row r="632" spans="1:11">
      <c r="A632" s="437"/>
      <c r="B632" s="437"/>
      <c r="C632" s="437"/>
      <c r="D632" s="437"/>
      <c r="E632" s="437"/>
      <c r="F632" s="437"/>
      <c r="G632" s="437"/>
      <c r="H632" s="437"/>
      <c r="J632" s="437"/>
      <c r="K632" s="437"/>
    </row>
    <row r="633" spans="1:11">
      <c r="A633" s="437"/>
      <c r="B633" s="437"/>
      <c r="C633" s="437"/>
      <c r="D633" s="437"/>
      <c r="E633" s="437"/>
      <c r="F633" s="437"/>
      <c r="G633" s="437"/>
      <c r="H633" s="437"/>
      <c r="J633" s="437"/>
      <c r="K633" s="437"/>
    </row>
    <row r="634" spans="1:11">
      <c r="A634" s="437"/>
      <c r="B634" s="437"/>
      <c r="C634" s="437"/>
      <c r="D634" s="437"/>
      <c r="E634" s="437"/>
      <c r="F634" s="437"/>
      <c r="G634" s="437"/>
      <c r="H634" s="437"/>
      <c r="J634" s="437"/>
      <c r="K634" s="437"/>
    </row>
  </sheetData>
  <sheetProtection password="D3C7" sheet="1"/>
  <mergeCells count="12">
    <mergeCell ref="A621:B621"/>
    <mergeCell ref="A622:B622"/>
    <mergeCell ref="A624:H624"/>
    <mergeCell ref="A625:H625"/>
    <mergeCell ref="A626:H626"/>
    <mergeCell ref="A627:H627"/>
    <mergeCell ref="A1:H1"/>
    <mergeCell ref="A2:H2"/>
    <mergeCell ref="A3:H3"/>
    <mergeCell ref="A4:H4"/>
    <mergeCell ref="A5:H5"/>
    <mergeCell ref="A6:H6"/>
  </mergeCells>
  <conditionalFormatting sqref="C9:C622 E417:E622 G417:H622">
    <cfRule type="cellIs" dxfId="4" priority="5" stopIfTrue="1" operator="lessThan">
      <formula>0</formula>
    </cfRule>
  </conditionalFormatting>
  <conditionalFormatting sqref="D9:D622">
    <cfRule type="cellIs" dxfId="3" priority="4" stopIfTrue="1" operator="greaterThan">
      <formula>0</formula>
    </cfRule>
  </conditionalFormatting>
  <conditionalFormatting sqref="E9:E416">
    <cfRule type="cellIs" dxfId="2" priority="3" stopIfTrue="1" operator="lessThan">
      <formula>0</formula>
    </cfRule>
  </conditionalFormatting>
  <conditionalFormatting sqref="H9:H416">
    <cfRule type="cellIs" dxfId="1" priority="2" stopIfTrue="1" operator="lessThan">
      <formula>0</formula>
    </cfRule>
  </conditionalFormatting>
  <conditionalFormatting sqref="G9:G416">
    <cfRule type="cellIs" dxfId="0" priority="1" stopIfTrue="1" operator="lessThan">
      <formula>0</formula>
    </cfRule>
  </conditionalFormatting>
  <dataValidations count="1">
    <dataValidation type="decimal" allowBlank="1" showInputMessage="1" showErrorMessage="1" sqref="C10:H622">
      <formula1>-9.99999999999999E+22</formula1>
      <formula2>999999999999999000000</formula2>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
  <sheetViews>
    <sheetView showGridLines="0" zoomScaleNormal="100" workbookViewId="0">
      <selection sqref="A1:C1"/>
    </sheetView>
  </sheetViews>
  <sheetFormatPr defaultRowHeight="15"/>
  <cols>
    <col min="1" max="1" width="5.7109375" style="1" customWidth="1"/>
    <col min="2" max="2" width="79.140625" style="1" customWidth="1"/>
    <col min="3" max="3" width="13.28515625" style="1" customWidth="1"/>
    <col min="4" max="16384" width="9.140625" style="1"/>
  </cols>
  <sheetData>
    <row r="1" spans="1:3">
      <c r="A1" s="643"/>
      <c r="B1" s="643"/>
      <c r="C1" s="643"/>
    </row>
    <row r="2" spans="1:3" ht="24.95" customHeight="1">
      <c r="A2" s="644" t="s">
        <v>0</v>
      </c>
      <c r="B2" s="669"/>
      <c r="C2" s="670"/>
    </row>
    <row r="3" spans="1:3">
      <c r="A3" s="647" t="s">
        <v>53</v>
      </c>
      <c r="B3" s="647"/>
      <c r="C3" s="647"/>
    </row>
    <row r="4" spans="1:3" ht="18.75">
      <c r="A4" s="671"/>
      <c r="B4" s="672"/>
      <c r="C4" s="672"/>
    </row>
    <row r="5" spans="1:3" ht="38.1" customHeight="1">
      <c r="A5" s="680" t="s">
        <v>54</v>
      </c>
      <c r="B5" s="680"/>
      <c r="C5" s="680"/>
    </row>
    <row r="6" spans="1:3" ht="21" customHeight="1" thickBot="1">
      <c r="A6" s="673"/>
      <c r="B6" s="674"/>
      <c r="C6" s="674"/>
    </row>
    <row r="7" spans="1:3" ht="16.5" thickTop="1" thickBot="1">
      <c r="A7" s="667" t="s">
        <v>55</v>
      </c>
      <c r="B7" s="668"/>
      <c r="C7" s="61"/>
    </row>
    <row r="8" spans="1:3" ht="16.5" thickTop="1">
      <c r="A8" s="62" t="s">
        <v>9</v>
      </c>
      <c r="B8" s="63" t="s">
        <v>56</v>
      </c>
      <c r="C8" s="89">
        <v>0</v>
      </c>
    </row>
    <row r="9" spans="1:3" ht="15.75">
      <c r="A9" s="62" t="s">
        <v>9</v>
      </c>
      <c r="B9" s="63" t="s">
        <v>57</v>
      </c>
      <c r="C9" s="89">
        <v>0</v>
      </c>
    </row>
    <row r="10" spans="1:3" ht="15.75">
      <c r="A10" s="62" t="s">
        <v>9</v>
      </c>
      <c r="B10" s="64" t="s">
        <v>58</v>
      </c>
      <c r="C10" s="58">
        <v>0</v>
      </c>
    </row>
    <row r="11" spans="1:3" ht="15.75">
      <c r="A11" s="62" t="s">
        <v>11</v>
      </c>
      <c r="B11" s="64" t="s">
        <v>59</v>
      </c>
      <c r="C11" s="58">
        <v>0</v>
      </c>
    </row>
    <row r="12" spans="1:3" ht="15.75">
      <c r="A12" s="62" t="s">
        <v>60</v>
      </c>
      <c r="B12" s="64" t="s">
        <v>61</v>
      </c>
      <c r="C12" s="58">
        <v>0</v>
      </c>
    </row>
    <row r="13" spans="1:3" ht="15.75">
      <c r="A13" s="62" t="s">
        <v>62</v>
      </c>
      <c r="B13" s="64" t="s">
        <v>63</v>
      </c>
      <c r="C13" s="58">
        <v>0</v>
      </c>
    </row>
    <row r="14" spans="1:3" ht="30">
      <c r="A14" s="65" t="s">
        <v>64</v>
      </c>
      <c r="B14" s="63" t="s">
        <v>65</v>
      </c>
      <c r="C14" s="81">
        <f>C8+C9+(C10-C11)+(C12+C13)</f>
        <v>0</v>
      </c>
    </row>
    <row r="15" spans="1:3" ht="15.75">
      <c r="A15" s="66"/>
      <c r="B15" s="64"/>
      <c r="C15" s="49"/>
    </row>
    <row r="16" spans="1:3" ht="15.75">
      <c r="A16" s="62" t="s">
        <v>66</v>
      </c>
      <c r="B16" s="64" t="s">
        <v>67</v>
      </c>
      <c r="C16" s="58">
        <v>0</v>
      </c>
    </row>
    <row r="17" spans="1:4" ht="15.75">
      <c r="A17" s="62" t="s">
        <v>68</v>
      </c>
      <c r="B17" s="64" t="s">
        <v>69</v>
      </c>
      <c r="C17" s="58">
        <v>0</v>
      </c>
    </row>
    <row r="18" spans="1:4" ht="15.75">
      <c r="A18" s="62" t="s">
        <v>60</v>
      </c>
      <c r="B18" s="64" t="s">
        <v>70</v>
      </c>
      <c r="C18" s="58">
        <v>0</v>
      </c>
    </row>
    <row r="19" spans="1:4" ht="15.75">
      <c r="A19" s="62" t="s">
        <v>62</v>
      </c>
      <c r="B19" s="64" t="s">
        <v>71</v>
      </c>
      <c r="C19" s="58">
        <v>0</v>
      </c>
    </row>
    <row r="20" spans="1:4" ht="15.75">
      <c r="A20" s="62" t="s">
        <v>68</v>
      </c>
      <c r="B20" s="64" t="s">
        <v>106</v>
      </c>
      <c r="C20" s="58">
        <v>0</v>
      </c>
      <c r="D20" s="88" t="s">
        <v>92</v>
      </c>
    </row>
    <row r="21" spans="1:4" ht="16.5" thickBot="1">
      <c r="A21" s="67" t="s">
        <v>64</v>
      </c>
      <c r="B21" s="87" t="s">
        <v>107</v>
      </c>
      <c r="C21" s="82">
        <f>C14+(C16-C17)+(C18-C19)-C20</f>
        <v>0</v>
      </c>
      <c r="D21" s="88" t="s">
        <v>94</v>
      </c>
    </row>
    <row r="22" spans="1:4" ht="26.1" customHeight="1" thickTop="1" thickBot="1">
      <c r="A22" s="68"/>
      <c r="B22" s="64"/>
      <c r="C22" s="68"/>
    </row>
    <row r="23" spans="1:4" ht="16.5" thickTop="1" thickBot="1">
      <c r="A23" s="681" t="s">
        <v>72</v>
      </c>
      <c r="B23" s="682"/>
      <c r="C23" s="61"/>
    </row>
    <row r="24" spans="1:4" ht="15.75" thickTop="1">
      <c r="A24" s="69"/>
      <c r="B24" s="70"/>
      <c r="C24" s="49"/>
    </row>
    <row r="25" spans="1:4">
      <c r="A25" s="71" t="s">
        <v>108</v>
      </c>
      <c r="B25" s="70"/>
      <c r="C25" s="58">
        <v>0</v>
      </c>
      <c r="D25" s="88" t="s">
        <v>96</v>
      </c>
    </row>
    <row r="26" spans="1:4">
      <c r="A26" s="69"/>
      <c r="B26" s="72" t="s">
        <v>109</v>
      </c>
      <c r="C26" s="58">
        <v>0</v>
      </c>
      <c r="D26" s="88" t="s">
        <v>98</v>
      </c>
    </row>
    <row r="27" spans="1:4">
      <c r="A27" s="69"/>
      <c r="B27" s="90" t="s">
        <v>73</v>
      </c>
      <c r="C27" s="58">
        <v>0</v>
      </c>
      <c r="D27" s="88" t="s">
        <v>100</v>
      </c>
    </row>
    <row r="28" spans="1:4">
      <c r="A28" s="69"/>
      <c r="B28" s="90" t="s">
        <v>73</v>
      </c>
      <c r="C28" s="58">
        <v>0</v>
      </c>
    </row>
    <row r="29" spans="1:4">
      <c r="A29" s="69"/>
      <c r="B29" s="73" t="s">
        <v>74</v>
      </c>
      <c r="C29" s="385">
        <f>+SUM(C25:C28)</f>
        <v>0</v>
      </c>
    </row>
    <row r="30" spans="1:4">
      <c r="A30" s="13"/>
      <c r="B30" s="64"/>
      <c r="C30" s="83"/>
    </row>
    <row r="31" spans="1:4">
      <c r="A31" s="71" t="s">
        <v>75</v>
      </c>
      <c r="B31" s="64"/>
      <c r="C31" s="83"/>
    </row>
    <row r="32" spans="1:4">
      <c r="A32" s="13" t="s">
        <v>76</v>
      </c>
      <c r="B32" s="64"/>
      <c r="C32" s="91">
        <v>0</v>
      </c>
    </row>
    <row r="33" spans="1:4">
      <c r="A33" s="13" t="s">
        <v>77</v>
      </c>
      <c r="B33" s="64"/>
      <c r="C33" s="91">
        <v>0</v>
      </c>
    </row>
    <row r="34" spans="1:4">
      <c r="A34" s="13" t="s">
        <v>78</v>
      </c>
      <c r="B34" s="64"/>
      <c r="C34" s="91">
        <v>0</v>
      </c>
    </row>
    <row r="35" spans="1:4">
      <c r="A35" s="13" t="s">
        <v>79</v>
      </c>
      <c r="B35" s="64"/>
      <c r="C35" s="92">
        <v>0</v>
      </c>
    </row>
    <row r="36" spans="1:4">
      <c r="A36" s="13" t="s">
        <v>80</v>
      </c>
      <c r="B36" s="64"/>
      <c r="C36" s="92">
        <v>0</v>
      </c>
    </row>
    <row r="37" spans="1:4">
      <c r="A37" s="13"/>
      <c r="B37" s="73" t="s">
        <v>81</v>
      </c>
      <c r="C37" s="81">
        <f>+SUM(C32:C36)</f>
        <v>0</v>
      </c>
    </row>
    <row r="38" spans="1:4">
      <c r="A38" s="13"/>
      <c r="B38" s="73"/>
      <c r="C38" s="84"/>
    </row>
    <row r="39" spans="1:4">
      <c r="A39" s="74" t="s">
        <v>82</v>
      </c>
      <c r="B39" s="73"/>
      <c r="C39" s="85"/>
    </row>
    <row r="40" spans="1:4">
      <c r="A40" s="13"/>
      <c r="B40" s="73" t="s">
        <v>83</v>
      </c>
      <c r="C40" s="89">
        <v>0</v>
      </c>
    </row>
    <row r="41" spans="1:4">
      <c r="A41" s="13"/>
      <c r="B41" s="73" t="s">
        <v>84</v>
      </c>
      <c r="C41" s="81">
        <f>+C21-C29-C37-C40</f>
        <v>0</v>
      </c>
    </row>
    <row r="42" spans="1:4" ht="15.75" thickBot="1">
      <c r="A42" s="683" t="s">
        <v>110</v>
      </c>
      <c r="B42" s="684"/>
      <c r="C42" s="685"/>
      <c r="D42" s="88" t="s">
        <v>102</v>
      </c>
    </row>
    <row r="43" spans="1:4" ht="26.1" customHeight="1" thickTop="1" thickBot="1">
      <c r="A43" s="94"/>
      <c r="B43" s="95"/>
      <c r="C43" s="94"/>
    </row>
    <row r="44" spans="1:4" ht="16.5" thickTop="1" thickBot="1">
      <c r="A44" s="681" t="s">
        <v>111</v>
      </c>
      <c r="B44" s="682"/>
      <c r="C44" s="75"/>
      <c r="D44" s="88" t="s">
        <v>104</v>
      </c>
    </row>
    <row r="45" spans="1:4" ht="15.75" thickTop="1">
      <c r="A45" s="686" t="s">
        <v>85</v>
      </c>
      <c r="B45" s="687"/>
      <c r="C45" s="86"/>
    </row>
    <row r="46" spans="1:4">
      <c r="A46" s="13" t="s">
        <v>86</v>
      </c>
      <c r="B46" s="64"/>
      <c r="C46" s="58">
        <v>0</v>
      </c>
    </row>
    <row r="47" spans="1:4">
      <c r="A47" s="13" t="s">
        <v>87</v>
      </c>
      <c r="B47" s="64"/>
      <c r="C47" s="58">
        <v>0</v>
      </c>
    </row>
    <row r="48" spans="1:4">
      <c r="A48" s="13" t="s">
        <v>88</v>
      </c>
      <c r="B48" s="64"/>
      <c r="C48" s="58">
        <v>0</v>
      </c>
    </row>
    <row r="49" spans="1:3">
      <c r="A49" s="13" t="s">
        <v>89</v>
      </c>
      <c r="B49" s="64"/>
      <c r="C49" s="58">
        <v>0</v>
      </c>
    </row>
    <row r="50" spans="1:3">
      <c r="A50" s="13" t="s">
        <v>90</v>
      </c>
      <c r="B50" s="64"/>
      <c r="C50" s="58">
        <v>0</v>
      </c>
    </row>
    <row r="51" spans="1:3" ht="15.75" thickBot="1">
      <c r="A51" s="675" t="s">
        <v>91</v>
      </c>
      <c r="B51" s="676"/>
      <c r="C51" s="93">
        <f>C46+C47+C48+C49+C50</f>
        <v>0</v>
      </c>
    </row>
    <row r="52" spans="1:3" ht="15.75" thickTop="1">
      <c r="A52" s="76"/>
      <c r="B52" s="77"/>
      <c r="C52" s="42"/>
    </row>
    <row r="53" spans="1:3" ht="26.25" customHeight="1">
      <c r="A53" s="78" t="s">
        <v>92</v>
      </c>
      <c r="B53" s="677" t="s">
        <v>93</v>
      </c>
      <c r="C53" s="677"/>
    </row>
    <row r="54" spans="1:3" ht="24.75" customHeight="1">
      <c r="A54" s="78" t="s">
        <v>94</v>
      </c>
      <c r="B54" s="678" t="s">
        <v>95</v>
      </c>
      <c r="C54" s="678"/>
    </row>
    <row r="55" spans="1:3" ht="17.25">
      <c r="A55" s="78" t="s">
        <v>96</v>
      </c>
      <c r="B55" s="79" t="s">
        <v>97</v>
      </c>
      <c r="C55" s="80"/>
    </row>
    <row r="56" spans="1:3" ht="90.75" customHeight="1">
      <c r="A56" s="78" t="s">
        <v>98</v>
      </c>
      <c r="B56" s="677" t="s">
        <v>99</v>
      </c>
      <c r="C56" s="677"/>
    </row>
    <row r="57" spans="1:3" ht="79.5" customHeight="1">
      <c r="A57" s="78" t="s">
        <v>100</v>
      </c>
      <c r="B57" s="677" t="s">
        <v>101</v>
      </c>
      <c r="C57" s="677"/>
    </row>
    <row r="58" spans="1:3" ht="66.75" customHeight="1">
      <c r="A58" s="78" t="s">
        <v>102</v>
      </c>
      <c r="B58" s="679" t="s">
        <v>103</v>
      </c>
      <c r="C58" s="679"/>
    </row>
    <row r="59" spans="1:3" ht="24.75" customHeight="1">
      <c r="A59" s="78" t="s">
        <v>104</v>
      </c>
      <c r="B59" s="666" t="s">
        <v>105</v>
      </c>
      <c r="C59" s="666"/>
    </row>
  </sheetData>
  <sheetProtection password="D3C7" sheet="1"/>
  <mergeCells count="18">
    <mergeCell ref="B57:C57"/>
    <mergeCell ref="B58:C58"/>
    <mergeCell ref="A3:C3"/>
    <mergeCell ref="A5:C5"/>
    <mergeCell ref="A23:B23"/>
    <mergeCell ref="A42:C42"/>
    <mergeCell ref="A44:B44"/>
    <mergeCell ref="A45:B45"/>
    <mergeCell ref="B59:C59"/>
    <mergeCell ref="A7:B7"/>
    <mergeCell ref="A2:C2"/>
    <mergeCell ref="A4:C4"/>
    <mergeCell ref="A6:C6"/>
    <mergeCell ref="A1:C1"/>
    <mergeCell ref="A51:B51"/>
    <mergeCell ref="B53:C53"/>
    <mergeCell ref="B54:C54"/>
    <mergeCell ref="B56:C56"/>
  </mergeCells>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63"/>
  <sheetViews>
    <sheetView showGridLines="0" zoomScale="85" zoomScaleNormal="85" workbookViewId="0"/>
  </sheetViews>
  <sheetFormatPr defaultRowHeight="15"/>
  <cols>
    <col min="1" max="1" width="3.7109375" style="1" customWidth="1"/>
    <col min="2" max="2" width="74.28515625" style="1" customWidth="1"/>
    <col min="3" max="10" width="12.85546875" style="1" customWidth="1"/>
    <col min="11" max="11" width="155.28515625" style="1" customWidth="1"/>
    <col min="12" max="16384" width="9.140625" style="1"/>
  </cols>
  <sheetData>
    <row r="2" spans="1:11" ht="24.95" customHeight="1">
      <c r="A2" s="644" t="s">
        <v>0</v>
      </c>
      <c r="B2" s="669"/>
      <c r="C2" s="669"/>
      <c r="D2" s="689"/>
      <c r="E2" s="689"/>
      <c r="F2" s="689"/>
      <c r="G2" s="689"/>
      <c r="H2" s="689"/>
      <c r="I2" s="689"/>
      <c r="J2" s="690"/>
    </row>
    <row r="3" spans="1:11">
      <c r="A3" s="691" t="s">
        <v>112</v>
      </c>
      <c r="B3" s="691"/>
      <c r="C3" s="691"/>
      <c r="D3" s="691"/>
      <c r="E3" s="691"/>
      <c r="F3" s="691"/>
      <c r="G3" s="691"/>
      <c r="H3" s="691"/>
      <c r="I3" s="691"/>
      <c r="J3" s="691"/>
    </row>
    <row r="4" spans="1:11">
      <c r="A4" s="21"/>
      <c r="B4" s="21"/>
      <c r="C4" s="2"/>
      <c r="D4" s="2"/>
      <c r="E4" s="2"/>
      <c r="F4" s="2"/>
      <c r="G4" s="2"/>
      <c r="H4" s="2"/>
      <c r="I4" s="2"/>
      <c r="J4" s="2"/>
    </row>
    <row r="5" spans="1:11" ht="21">
      <c r="A5" s="692" t="s">
        <v>113</v>
      </c>
      <c r="B5" s="692"/>
      <c r="C5" s="692"/>
      <c r="D5" s="692"/>
      <c r="E5" s="692"/>
      <c r="F5" s="692"/>
      <c r="G5" s="692"/>
      <c r="H5" s="692"/>
      <c r="I5" s="692"/>
      <c r="J5" s="692"/>
    </row>
    <row r="6" spans="1:11" ht="21.75" thickBot="1">
      <c r="A6" s="692"/>
      <c r="B6" s="692"/>
      <c r="C6" s="2"/>
      <c r="D6" s="2"/>
      <c r="E6" s="2"/>
      <c r="F6" s="2"/>
      <c r="G6" s="2"/>
      <c r="H6" s="2"/>
      <c r="I6" s="2"/>
      <c r="J6" s="2"/>
    </row>
    <row r="7" spans="1:11" ht="42" customHeight="1" thickTop="1">
      <c r="A7" s="693" t="s">
        <v>114</v>
      </c>
      <c r="B7" s="694"/>
      <c r="C7" s="697" t="s">
        <v>115</v>
      </c>
      <c r="D7" s="697" t="s">
        <v>116</v>
      </c>
      <c r="E7" s="699" t="s">
        <v>117</v>
      </c>
      <c r="F7" s="701" t="s">
        <v>118</v>
      </c>
      <c r="G7" s="702"/>
      <c r="H7" s="702"/>
      <c r="I7" s="703"/>
      <c r="J7" s="697" t="s">
        <v>119</v>
      </c>
      <c r="K7" s="704"/>
    </row>
    <row r="8" spans="1:11" ht="147.75" customHeight="1">
      <c r="A8" s="695"/>
      <c r="B8" s="696"/>
      <c r="C8" s="698"/>
      <c r="D8" s="698"/>
      <c r="E8" s="700"/>
      <c r="F8" s="137" t="s">
        <v>120</v>
      </c>
      <c r="G8" s="138" t="s">
        <v>121</v>
      </c>
      <c r="H8" s="138" t="s">
        <v>122</v>
      </c>
      <c r="I8" s="139" t="s">
        <v>123</v>
      </c>
      <c r="J8" s="698"/>
      <c r="K8" s="704"/>
    </row>
    <row r="9" spans="1:11" ht="36.75" thickBot="1">
      <c r="A9" s="96"/>
      <c r="B9" s="97"/>
      <c r="C9" s="98" t="s">
        <v>124</v>
      </c>
      <c r="D9" s="99" t="s">
        <v>125</v>
      </c>
      <c r="E9" s="100" t="s">
        <v>126</v>
      </c>
      <c r="F9" s="101" t="s">
        <v>127</v>
      </c>
      <c r="G9" s="102" t="s">
        <v>128</v>
      </c>
      <c r="H9" s="103" t="s">
        <v>129</v>
      </c>
      <c r="I9" s="104" t="s">
        <v>130</v>
      </c>
      <c r="J9" s="98" t="s">
        <v>131</v>
      </c>
      <c r="K9" s="704"/>
    </row>
    <row r="10" spans="1:11" ht="15.75" thickTop="1">
      <c r="A10" s="105" t="s">
        <v>132</v>
      </c>
      <c r="B10" s="140" t="s">
        <v>133</v>
      </c>
      <c r="C10" s="117"/>
      <c r="D10" s="117"/>
      <c r="E10" s="117"/>
      <c r="F10" s="117"/>
      <c r="G10" s="118"/>
      <c r="H10" s="118"/>
      <c r="I10" s="119"/>
      <c r="J10" s="120"/>
    </row>
    <row r="11" spans="1:11">
      <c r="A11" s="106" t="s">
        <v>132</v>
      </c>
      <c r="B11" s="141" t="s">
        <v>134</v>
      </c>
      <c r="C11" s="135">
        <v>0</v>
      </c>
      <c r="D11" s="135">
        <v>0</v>
      </c>
      <c r="E11" s="121">
        <f t="shared" ref="E11:E22" si="0">+C11-D11</f>
        <v>0</v>
      </c>
      <c r="F11" s="135">
        <v>0</v>
      </c>
      <c r="G11" s="136">
        <v>0</v>
      </c>
      <c r="H11" s="136">
        <v>0</v>
      </c>
      <c r="I11" s="136">
        <v>0</v>
      </c>
      <c r="J11" s="123">
        <f t="shared" ref="J11:J22" si="1">+E11+F11+G11+H11+I11</f>
        <v>0</v>
      </c>
    </row>
    <row r="12" spans="1:11">
      <c r="A12" s="106" t="s">
        <v>135</v>
      </c>
      <c r="B12" s="142" t="s">
        <v>136</v>
      </c>
      <c r="C12" s="135">
        <v>0</v>
      </c>
      <c r="D12" s="135">
        <v>0</v>
      </c>
      <c r="E12" s="121">
        <f t="shared" si="0"/>
        <v>0</v>
      </c>
      <c r="F12" s="135">
        <v>0</v>
      </c>
      <c r="G12" s="136">
        <v>0</v>
      </c>
      <c r="H12" s="136">
        <v>0</v>
      </c>
      <c r="I12" s="136">
        <v>0</v>
      </c>
      <c r="J12" s="123">
        <f t="shared" si="1"/>
        <v>0</v>
      </c>
    </row>
    <row r="13" spans="1:11">
      <c r="A13" s="106" t="s">
        <v>137</v>
      </c>
      <c r="B13" s="142" t="s">
        <v>138</v>
      </c>
      <c r="C13" s="135">
        <v>0</v>
      </c>
      <c r="D13" s="135">
        <v>0</v>
      </c>
      <c r="E13" s="121">
        <f t="shared" si="0"/>
        <v>0</v>
      </c>
      <c r="F13" s="135">
        <v>0</v>
      </c>
      <c r="G13" s="136">
        <v>0</v>
      </c>
      <c r="H13" s="136">
        <v>0</v>
      </c>
      <c r="I13" s="136">
        <v>0</v>
      </c>
      <c r="J13" s="123">
        <f t="shared" si="1"/>
        <v>0</v>
      </c>
    </row>
    <row r="14" spans="1:11">
      <c r="A14" s="106" t="s">
        <v>139</v>
      </c>
      <c r="B14" s="142" t="s">
        <v>140</v>
      </c>
      <c r="C14" s="135">
        <v>0</v>
      </c>
      <c r="D14" s="135">
        <v>0</v>
      </c>
      <c r="E14" s="121">
        <f t="shared" si="0"/>
        <v>0</v>
      </c>
      <c r="F14" s="135">
        <v>0</v>
      </c>
      <c r="G14" s="136">
        <v>0</v>
      </c>
      <c r="H14" s="136">
        <v>0</v>
      </c>
      <c r="I14" s="136">
        <v>0</v>
      </c>
      <c r="J14" s="123">
        <f t="shared" si="1"/>
        <v>0</v>
      </c>
    </row>
    <row r="15" spans="1:11">
      <c r="A15" s="106" t="s">
        <v>141</v>
      </c>
      <c r="B15" s="142" t="s">
        <v>142</v>
      </c>
      <c r="C15" s="135">
        <v>0</v>
      </c>
      <c r="D15" s="135">
        <v>0</v>
      </c>
      <c r="E15" s="121">
        <f t="shared" si="0"/>
        <v>0</v>
      </c>
      <c r="F15" s="135">
        <v>0</v>
      </c>
      <c r="G15" s="136">
        <v>0</v>
      </c>
      <c r="H15" s="136">
        <v>0</v>
      </c>
      <c r="I15" s="136">
        <v>0</v>
      </c>
      <c r="J15" s="123">
        <f t="shared" si="1"/>
        <v>0</v>
      </c>
    </row>
    <row r="16" spans="1:11">
      <c r="A16" s="106" t="s">
        <v>143</v>
      </c>
      <c r="B16" s="142" t="s">
        <v>144</v>
      </c>
      <c r="C16" s="135">
        <v>0</v>
      </c>
      <c r="D16" s="135">
        <v>0</v>
      </c>
      <c r="E16" s="121">
        <f t="shared" si="0"/>
        <v>0</v>
      </c>
      <c r="F16" s="135">
        <v>0</v>
      </c>
      <c r="G16" s="136">
        <v>0</v>
      </c>
      <c r="H16" s="136">
        <v>0</v>
      </c>
      <c r="I16" s="136">
        <v>0</v>
      </c>
      <c r="J16" s="123">
        <f t="shared" si="1"/>
        <v>0</v>
      </c>
    </row>
    <row r="17" spans="1:11">
      <c r="A17" s="106" t="s">
        <v>145</v>
      </c>
      <c r="B17" s="142" t="s">
        <v>146</v>
      </c>
      <c r="C17" s="135">
        <v>0</v>
      </c>
      <c r="D17" s="135">
        <v>0</v>
      </c>
      <c r="E17" s="121">
        <f t="shared" si="0"/>
        <v>0</v>
      </c>
      <c r="F17" s="135">
        <v>0</v>
      </c>
      <c r="G17" s="136">
        <v>0</v>
      </c>
      <c r="H17" s="136">
        <v>0</v>
      </c>
      <c r="I17" s="136">
        <v>0</v>
      </c>
      <c r="J17" s="123">
        <f t="shared" si="1"/>
        <v>0</v>
      </c>
    </row>
    <row r="18" spans="1:11">
      <c r="A18" s="106" t="s">
        <v>147</v>
      </c>
      <c r="B18" s="142" t="s">
        <v>148</v>
      </c>
      <c r="C18" s="135">
        <v>0</v>
      </c>
      <c r="D18" s="135">
        <v>0</v>
      </c>
      <c r="E18" s="121">
        <f t="shared" si="0"/>
        <v>0</v>
      </c>
      <c r="F18" s="135">
        <v>0</v>
      </c>
      <c r="G18" s="136">
        <v>0</v>
      </c>
      <c r="H18" s="136">
        <v>0</v>
      </c>
      <c r="I18" s="136">
        <v>0</v>
      </c>
      <c r="J18" s="123">
        <f t="shared" si="1"/>
        <v>0</v>
      </c>
    </row>
    <row r="19" spans="1:11">
      <c r="A19" s="106" t="s">
        <v>149</v>
      </c>
      <c r="B19" s="142" t="s">
        <v>150</v>
      </c>
      <c r="C19" s="135">
        <v>0</v>
      </c>
      <c r="D19" s="135">
        <v>0</v>
      </c>
      <c r="E19" s="121">
        <f t="shared" si="0"/>
        <v>0</v>
      </c>
      <c r="F19" s="135">
        <v>0</v>
      </c>
      <c r="G19" s="136">
        <v>0</v>
      </c>
      <c r="H19" s="136">
        <v>0</v>
      </c>
      <c r="I19" s="136">
        <v>0</v>
      </c>
      <c r="J19" s="123">
        <f t="shared" si="1"/>
        <v>0</v>
      </c>
    </row>
    <row r="20" spans="1:11">
      <c r="A20" s="106" t="s">
        <v>151</v>
      </c>
      <c r="B20" s="142" t="s">
        <v>152</v>
      </c>
      <c r="C20" s="135">
        <v>0</v>
      </c>
      <c r="D20" s="135">
        <v>0</v>
      </c>
      <c r="E20" s="121">
        <f t="shared" si="0"/>
        <v>0</v>
      </c>
      <c r="F20" s="135">
        <v>0</v>
      </c>
      <c r="G20" s="136">
        <v>0</v>
      </c>
      <c r="H20" s="136">
        <v>0</v>
      </c>
      <c r="I20" s="136">
        <v>0</v>
      </c>
      <c r="J20" s="123">
        <f t="shared" si="1"/>
        <v>0</v>
      </c>
    </row>
    <row r="21" spans="1:11">
      <c r="A21" s="106" t="s">
        <v>153</v>
      </c>
      <c r="B21" s="142" t="s">
        <v>154</v>
      </c>
      <c r="C21" s="135">
        <v>0</v>
      </c>
      <c r="D21" s="135">
        <v>0</v>
      </c>
      <c r="E21" s="121">
        <f t="shared" si="0"/>
        <v>0</v>
      </c>
      <c r="F21" s="135">
        <v>0</v>
      </c>
      <c r="G21" s="136">
        <v>0</v>
      </c>
      <c r="H21" s="136">
        <v>0</v>
      </c>
      <c r="I21" s="136">
        <v>0</v>
      </c>
      <c r="J21" s="123">
        <f t="shared" si="1"/>
        <v>0</v>
      </c>
    </row>
    <row r="22" spans="1:11" s="214" customFormat="1" ht="27" thickBot="1">
      <c r="A22" s="393" t="s">
        <v>155</v>
      </c>
      <c r="B22" s="398" t="s">
        <v>271</v>
      </c>
      <c r="C22" s="391">
        <v>0</v>
      </c>
      <c r="D22" s="391">
        <v>0</v>
      </c>
      <c r="E22" s="391">
        <f t="shared" si="0"/>
        <v>0</v>
      </c>
      <c r="F22" s="391">
        <v>0</v>
      </c>
      <c r="G22" s="390">
        <v>0</v>
      </c>
      <c r="H22" s="390">
        <v>0</v>
      </c>
      <c r="I22" s="390">
        <v>0</v>
      </c>
      <c r="J22" s="389">
        <f t="shared" si="1"/>
        <v>0</v>
      </c>
      <c r="K22" s="217" t="s">
        <v>457</v>
      </c>
    </row>
    <row r="23" spans="1:11" ht="16.5" thickTop="1" thickBot="1">
      <c r="A23" s="107"/>
      <c r="B23" s="143" t="s">
        <v>272</v>
      </c>
      <c r="C23" s="124">
        <f t="shared" ref="C23:J23" si="2">SUM(C11:C22)</f>
        <v>0</v>
      </c>
      <c r="D23" s="124">
        <f t="shared" si="2"/>
        <v>0</v>
      </c>
      <c r="E23" s="124">
        <f t="shared" si="2"/>
        <v>0</v>
      </c>
      <c r="F23" s="124">
        <f t="shared" si="2"/>
        <v>0</v>
      </c>
      <c r="G23" s="125">
        <f t="shared" si="2"/>
        <v>0</v>
      </c>
      <c r="H23" s="125">
        <f t="shared" si="2"/>
        <v>0</v>
      </c>
      <c r="I23" s="125">
        <f t="shared" si="2"/>
        <v>0</v>
      </c>
      <c r="J23" s="126">
        <f t="shared" si="2"/>
        <v>0</v>
      </c>
    </row>
    <row r="24" spans="1:11" ht="15.75" thickTop="1">
      <c r="A24" s="108"/>
      <c r="B24" s="144"/>
      <c r="C24" s="121"/>
      <c r="D24" s="121"/>
      <c r="E24" s="121"/>
      <c r="F24" s="121"/>
      <c r="G24" s="122"/>
      <c r="H24" s="122"/>
      <c r="I24" s="127"/>
      <c r="J24" s="123"/>
    </row>
    <row r="25" spans="1:11">
      <c r="A25" s="105" t="s">
        <v>135</v>
      </c>
      <c r="B25" s="144" t="s">
        <v>156</v>
      </c>
      <c r="C25" s="121"/>
      <c r="D25" s="121"/>
      <c r="E25" s="121"/>
      <c r="F25" s="121"/>
      <c r="G25" s="122"/>
      <c r="H25" s="122"/>
      <c r="I25" s="127"/>
      <c r="J25" s="123"/>
    </row>
    <row r="26" spans="1:11">
      <c r="A26" s="109" t="s">
        <v>132</v>
      </c>
      <c r="B26" s="145" t="s">
        <v>157</v>
      </c>
      <c r="C26" s="135">
        <v>0</v>
      </c>
      <c r="D26" s="135">
        <v>0</v>
      </c>
      <c r="E26" s="121">
        <f>+C26-D26</f>
        <v>0</v>
      </c>
      <c r="F26" s="135">
        <v>0</v>
      </c>
      <c r="G26" s="136">
        <v>0</v>
      </c>
      <c r="H26" s="136">
        <v>0</v>
      </c>
      <c r="I26" s="136">
        <v>0</v>
      </c>
      <c r="J26" s="123">
        <f>+E26+F26+G26+H26+I26</f>
        <v>0</v>
      </c>
    </row>
    <row r="27" spans="1:11">
      <c r="A27" s="106" t="s">
        <v>135</v>
      </c>
      <c r="B27" s="145" t="s">
        <v>158</v>
      </c>
      <c r="C27" s="135">
        <v>0</v>
      </c>
      <c r="D27" s="135">
        <v>0</v>
      </c>
      <c r="E27" s="121">
        <f>+C27-D27</f>
        <v>0</v>
      </c>
      <c r="F27" s="135">
        <v>0</v>
      </c>
      <c r="G27" s="136">
        <v>0</v>
      </c>
      <c r="H27" s="136">
        <v>0</v>
      </c>
      <c r="I27" s="136">
        <v>0</v>
      </c>
      <c r="J27" s="123">
        <f>+E27+F27+G27+H27+I27</f>
        <v>0</v>
      </c>
    </row>
    <row r="28" spans="1:11" s="214" customFormat="1" ht="15.75" thickBot="1">
      <c r="A28" s="393" t="s">
        <v>137</v>
      </c>
      <c r="B28" s="398" t="s">
        <v>273</v>
      </c>
      <c r="C28" s="391">
        <v>0</v>
      </c>
      <c r="D28" s="391">
        <v>0</v>
      </c>
      <c r="E28" s="391">
        <f>+C28-D28</f>
        <v>0</v>
      </c>
      <c r="F28" s="391">
        <v>0</v>
      </c>
      <c r="G28" s="390">
        <v>0</v>
      </c>
      <c r="H28" s="390">
        <v>0</v>
      </c>
      <c r="I28" s="390">
        <v>0</v>
      </c>
      <c r="J28" s="389">
        <f>+E28+F28+G28+H28+I28</f>
        <v>0</v>
      </c>
      <c r="K28" s="217" t="s">
        <v>457</v>
      </c>
    </row>
    <row r="29" spans="1:11" ht="16.5" thickTop="1" thickBot="1">
      <c r="A29" s="107"/>
      <c r="B29" s="146" t="s">
        <v>159</v>
      </c>
      <c r="C29" s="124">
        <f t="shared" ref="C29:J29" si="3">SUM(C26:C28)</f>
        <v>0</v>
      </c>
      <c r="D29" s="124">
        <f t="shared" si="3"/>
        <v>0</v>
      </c>
      <c r="E29" s="124">
        <f t="shared" si="3"/>
        <v>0</v>
      </c>
      <c r="F29" s="124">
        <f t="shared" si="3"/>
        <v>0</v>
      </c>
      <c r="G29" s="125">
        <f t="shared" si="3"/>
        <v>0</v>
      </c>
      <c r="H29" s="125">
        <f t="shared" si="3"/>
        <v>0</v>
      </c>
      <c r="I29" s="125">
        <f t="shared" si="3"/>
        <v>0</v>
      </c>
      <c r="J29" s="126">
        <f t="shared" si="3"/>
        <v>0</v>
      </c>
    </row>
    <row r="30" spans="1:11" ht="15.75" thickTop="1">
      <c r="A30" s="108"/>
      <c r="B30" s="147"/>
      <c r="C30" s="121"/>
      <c r="D30" s="121"/>
      <c r="E30" s="121"/>
      <c r="F30" s="121"/>
      <c r="G30" s="122"/>
      <c r="H30" s="122"/>
      <c r="I30" s="127"/>
      <c r="J30" s="123"/>
    </row>
    <row r="31" spans="1:11">
      <c r="A31" s="105" t="s">
        <v>137</v>
      </c>
      <c r="B31" s="144" t="s">
        <v>160</v>
      </c>
      <c r="C31" s="121"/>
      <c r="D31" s="121"/>
      <c r="E31" s="121"/>
      <c r="F31" s="121"/>
      <c r="G31" s="122"/>
      <c r="H31" s="122"/>
      <c r="I31" s="127"/>
      <c r="J31" s="123"/>
    </row>
    <row r="32" spans="1:11">
      <c r="A32" s="106" t="s">
        <v>132</v>
      </c>
      <c r="B32" s="141" t="s">
        <v>161</v>
      </c>
      <c r="C32" s="135">
        <v>0</v>
      </c>
      <c r="D32" s="135">
        <v>0</v>
      </c>
      <c r="E32" s="121">
        <f>+C32-D32</f>
        <v>0</v>
      </c>
      <c r="F32" s="135">
        <v>0</v>
      </c>
      <c r="G32" s="136">
        <v>0</v>
      </c>
      <c r="H32" s="136">
        <v>0</v>
      </c>
      <c r="I32" s="136">
        <v>0</v>
      </c>
      <c r="J32" s="123">
        <f>+E32+F32+G32+H32+I32</f>
        <v>0</v>
      </c>
    </row>
    <row r="33" spans="1:11">
      <c r="A33" s="106" t="s">
        <v>162</v>
      </c>
      <c r="B33" s="142" t="s">
        <v>163</v>
      </c>
      <c r="C33" s="135">
        <v>0</v>
      </c>
      <c r="D33" s="135">
        <v>0</v>
      </c>
      <c r="E33" s="121">
        <f>+C33-D33</f>
        <v>0</v>
      </c>
      <c r="F33" s="135">
        <v>0</v>
      </c>
      <c r="G33" s="136">
        <v>0</v>
      </c>
      <c r="H33" s="136">
        <v>0</v>
      </c>
      <c r="I33" s="136">
        <v>0</v>
      </c>
      <c r="J33" s="123">
        <f>+E33+F33+G33+H33+I33</f>
        <v>0</v>
      </c>
    </row>
    <row r="34" spans="1:11" s="214" customFormat="1" ht="15.75" thickBot="1">
      <c r="A34" s="393" t="s">
        <v>137</v>
      </c>
      <c r="B34" s="398" t="s">
        <v>274</v>
      </c>
      <c r="C34" s="391">
        <v>0</v>
      </c>
      <c r="D34" s="391">
        <v>0</v>
      </c>
      <c r="E34" s="391">
        <f>+C34-D34</f>
        <v>0</v>
      </c>
      <c r="F34" s="391">
        <v>0</v>
      </c>
      <c r="G34" s="390">
        <v>0</v>
      </c>
      <c r="H34" s="390">
        <v>0</v>
      </c>
      <c r="I34" s="390">
        <v>0</v>
      </c>
      <c r="J34" s="389">
        <f>+E34+F34+G34+H34+I34</f>
        <v>0</v>
      </c>
      <c r="K34" s="217" t="s">
        <v>457</v>
      </c>
    </row>
    <row r="35" spans="1:11" ht="16.5" thickTop="1" thickBot="1">
      <c r="A35" s="107"/>
      <c r="B35" s="146" t="s">
        <v>164</v>
      </c>
      <c r="C35" s="124">
        <f t="shared" ref="C35:J35" si="4">SUM(C32:C34)</f>
        <v>0</v>
      </c>
      <c r="D35" s="124">
        <f t="shared" si="4"/>
        <v>0</v>
      </c>
      <c r="E35" s="124">
        <f t="shared" si="4"/>
        <v>0</v>
      </c>
      <c r="F35" s="124">
        <f t="shared" si="4"/>
        <v>0</v>
      </c>
      <c r="G35" s="125">
        <f t="shared" si="4"/>
        <v>0</v>
      </c>
      <c r="H35" s="125">
        <f t="shared" si="4"/>
        <v>0</v>
      </c>
      <c r="I35" s="125">
        <f t="shared" si="4"/>
        <v>0</v>
      </c>
      <c r="J35" s="126">
        <f t="shared" si="4"/>
        <v>0</v>
      </c>
    </row>
    <row r="36" spans="1:11" ht="15.75" thickTop="1">
      <c r="A36" s="108"/>
      <c r="B36" s="147"/>
      <c r="C36" s="121"/>
      <c r="D36" s="121"/>
      <c r="E36" s="121"/>
      <c r="F36" s="121"/>
      <c r="G36" s="122"/>
      <c r="H36" s="122"/>
      <c r="I36" s="127"/>
      <c r="J36" s="123"/>
    </row>
    <row r="37" spans="1:11">
      <c r="A37" s="105" t="s">
        <v>139</v>
      </c>
      <c r="B37" s="144" t="s">
        <v>165</v>
      </c>
      <c r="C37" s="121"/>
      <c r="D37" s="121"/>
      <c r="E37" s="121"/>
      <c r="F37" s="121"/>
      <c r="G37" s="122"/>
      <c r="H37" s="122"/>
      <c r="I37" s="127"/>
      <c r="J37" s="123"/>
    </row>
    <row r="38" spans="1:11">
      <c r="A38" s="106" t="s">
        <v>132</v>
      </c>
      <c r="B38" s="148" t="s">
        <v>166</v>
      </c>
      <c r="C38" s="135">
        <v>0</v>
      </c>
      <c r="D38" s="135">
        <v>0</v>
      </c>
      <c r="E38" s="121">
        <f t="shared" ref="E38:E45" si="5">+C38-D38</f>
        <v>0</v>
      </c>
      <c r="F38" s="135">
        <v>0</v>
      </c>
      <c r="G38" s="136">
        <v>0</v>
      </c>
      <c r="H38" s="136">
        <v>0</v>
      </c>
      <c r="I38" s="136">
        <v>0</v>
      </c>
      <c r="J38" s="123">
        <f t="shared" ref="J38:J45" si="6">+E38+F38+G38+H38+I38</f>
        <v>0</v>
      </c>
    </row>
    <row r="39" spans="1:11">
      <c r="A39" s="106" t="s">
        <v>135</v>
      </c>
      <c r="B39" s="142" t="s">
        <v>167</v>
      </c>
      <c r="C39" s="135">
        <v>0</v>
      </c>
      <c r="D39" s="135">
        <v>0</v>
      </c>
      <c r="E39" s="121">
        <f t="shared" si="5"/>
        <v>0</v>
      </c>
      <c r="F39" s="135">
        <v>0</v>
      </c>
      <c r="G39" s="136">
        <v>0</v>
      </c>
      <c r="H39" s="136">
        <v>0</v>
      </c>
      <c r="I39" s="136">
        <v>0</v>
      </c>
      <c r="J39" s="123">
        <f t="shared" si="6"/>
        <v>0</v>
      </c>
    </row>
    <row r="40" spans="1:11" s="214" customFormat="1">
      <c r="A40" s="393" t="s">
        <v>137</v>
      </c>
      <c r="B40" s="394" t="s">
        <v>275</v>
      </c>
      <c r="C40" s="391">
        <v>0</v>
      </c>
      <c r="D40" s="391">
        <v>0</v>
      </c>
      <c r="E40" s="391">
        <f t="shared" si="5"/>
        <v>0</v>
      </c>
      <c r="F40" s="391">
        <v>0</v>
      </c>
      <c r="G40" s="390">
        <v>0</v>
      </c>
      <c r="H40" s="390">
        <v>0</v>
      </c>
      <c r="I40" s="390">
        <v>0</v>
      </c>
      <c r="J40" s="389">
        <f t="shared" si="6"/>
        <v>0</v>
      </c>
      <c r="K40" s="217" t="s">
        <v>457</v>
      </c>
    </row>
    <row r="41" spans="1:11">
      <c r="A41" s="106" t="s">
        <v>168</v>
      </c>
      <c r="B41" s="142" t="s">
        <v>169</v>
      </c>
      <c r="C41" s="135">
        <v>0</v>
      </c>
      <c r="D41" s="135">
        <v>0</v>
      </c>
      <c r="E41" s="121">
        <f t="shared" si="5"/>
        <v>0</v>
      </c>
      <c r="F41" s="135">
        <v>0</v>
      </c>
      <c r="G41" s="136">
        <v>0</v>
      </c>
      <c r="H41" s="136">
        <v>0</v>
      </c>
      <c r="I41" s="136">
        <v>0</v>
      </c>
      <c r="J41" s="123">
        <f t="shared" si="6"/>
        <v>0</v>
      </c>
    </row>
    <row r="42" spans="1:11">
      <c r="A42" s="106" t="s">
        <v>170</v>
      </c>
      <c r="B42" s="142" t="s">
        <v>171</v>
      </c>
      <c r="C42" s="135">
        <v>0</v>
      </c>
      <c r="D42" s="135">
        <v>0</v>
      </c>
      <c r="E42" s="121">
        <f t="shared" si="5"/>
        <v>0</v>
      </c>
      <c r="F42" s="135">
        <v>0</v>
      </c>
      <c r="G42" s="136">
        <v>0</v>
      </c>
      <c r="H42" s="136">
        <v>0</v>
      </c>
      <c r="I42" s="136">
        <v>0</v>
      </c>
      <c r="J42" s="123">
        <f t="shared" si="6"/>
        <v>0</v>
      </c>
    </row>
    <row r="43" spans="1:11">
      <c r="A43" s="106" t="s">
        <v>143</v>
      </c>
      <c r="B43" s="142" t="s">
        <v>172</v>
      </c>
      <c r="C43" s="135">
        <v>0</v>
      </c>
      <c r="D43" s="135">
        <v>0</v>
      </c>
      <c r="E43" s="121">
        <f t="shared" si="5"/>
        <v>0</v>
      </c>
      <c r="F43" s="135">
        <v>0</v>
      </c>
      <c r="G43" s="136">
        <v>0</v>
      </c>
      <c r="H43" s="136">
        <v>0</v>
      </c>
      <c r="I43" s="136">
        <v>0</v>
      </c>
      <c r="J43" s="123">
        <f t="shared" si="6"/>
        <v>0</v>
      </c>
    </row>
    <row r="44" spans="1:11">
      <c r="A44" s="106" t="s">
        <v>173</v>
      </c>
      <c r="B44" s="142" t="s">
        <v>174</v>
      </c>
      <c r="C44" s="135">
        <v>0</v>
      </c>
      <c r="D44" s="135">
        <v>0</v>
      </c>
      <c r="E44" s="121">
        <f t="shared" si="5"/>
        <v>0</v>
      </c>
      <c r="F44" s="135">
        <v>0</v>
      </c>
      <c r="G44" s="136">
        <v>0</v>
      </c>
      <c r="H44" s="136">
        <v>0</v>
      </c>
      <c r="I44" s="136">
        <v>0</v>
      </c>
      <c r="J44" s="123">
        <f t="shared" si="6"/>
        <v>0</v>
      </c>
    </row>
    <row r="45" spans="1:11" s="214" customFormat="1" ht="15.75" thickBot="1">
      <c r="A45" s="393" t="s">
        <v>147</v>
      </c>
      <c r="B45" s="394" t="s">
        <v>276</v>
      </c>
      <c r="C45" s="391">
        <v>0</v>
      </c>
      <c r="D45" s="391">
        <v>0</v>
      </c>
      <c r="E45" s="391">
        <f t="shared" si="5"/>
        <v>0</v>
      </c>
      <c r="F45" s="391">
        <v>0</v>
      </c>
      <c r="G45" s="390">
        <v>0</v>
      </c>
      <c r="H45" s="390">
        <v>0</v>
      </c>
      <c r="I45" s="390">
        <v>0</v>
      </c>
      <c r="J45" s="389">
        <f t="shared" si="6"/>
        <v>0</v>
      </c>
      <c r="K45" s="217" t="s">
        <v>457</v>
      </c>
    </row>
    <row r="46" spans="1:11" ht="16.5" thickTop="1" thickBot="1">
      <c r="A46" s="107"/>
      <c r="B46" s="146" t="s">
        <v>175</v>
      </c>
      <c r="C46" s="124">
        <f t="shared" ref="C46:J46" si="7">SUM(C38:C45)</f>
        <v>0</v>
      </c>
      <c r="D46" s="124">
        <f t="shared" si="7"/>
        <v>0</v>
      </c>
      <c r="E46" s="124">
        <f t="shared" si="7"/>
        <v>0</v>
      </c>
      <c r="F46" s="124">
        <f t="shared" si="7"/>
        <v>0</v>
      </c>
      <c r="G46" s="125">
        <f t="shared" si="7"/>
        <v>0</v>
      </c>
      <c r="H46" s="125">
        <f t="shared" si="7"/>
        <v>0</v>
      </c>
      <c r="I46" s="125">
        <f t="shared" si="7"/>
        <v>0</v>
      </c>
      <c r="J46" s="126">
        <f t="shared" si="7"/>
        <v>0</v>
      </c>
    </row>
    <row r="47" spans="1:11" ht="15.75" thickTop="1">
      <c r="A47" s="108"/>
      <c r="B47" s="144"/>
      <c r="C47" s="121"/>
      <c r="D47" s="121"/>
      <c r="E47" s="121"/>
      <c r="F47" s="121"/>
      <c r="G47" s="122"/>
      <c r="H47" s="122"/>
      <c r="I47" s="127"/>
      <c r="J47" s="123"/>
    </row>
    <row r="48" spans="1:11">
      <c r="A48" s="105" t="s">
        <v>141</v>
      </c>
      <c r="B48" s="149" t="s">
        <v>176</v>
      </c>
      <c r="C48" s="121"/>
      <c r="D48" s="121"/>
      <c r="E48" s="121"/>
      <c r="F48" s="121"/>
      <c r="G48" s="122"/>
      <c r="H48" s="122"/>
      <c r="I48" s="127"/>
      <c r="J48" s="123"/>
    </row>
    <row r="49" spans="1:11">
      <c r="A49" s="106" t="s">
        <v>132</v>
      </c>
      <c r="B49" s="141" t="s">
        <v>177</v>
      </c>
      <c r="C49" s="135">
        <v>0</v>
      </c>
      <c r="D49" s="135">
        <v>0</v>
      </c>
      <c r="E49" s="121">
        <f>+C49-D49</f>
        <v>0</v>
      </c>
      <c r="F49" s="135">
        <v>0</v>
      </c>
      <c r="G49" s="136">
        <v>0</v>
      </c>
      <c r="H49" s="136">
        <v>0</v>
      </c>
      <c r="I49" s="136">
        <v>0</v>
      </c>
      <c r="J49" s="123">
        <f>+E49+F49+G49+H49+I49</f>
        <v>0</v>
      </c>
    </row>
    <row r="50" spans="1:11">
      <c r="A50" s="106" t="s">
        <v>135</v>
      </c>
      <c r="B50" s="142" t="s">
        <v>178</v>
      </c>
      <c r="C50" s="135">
        <v>0</v>
      </c>
      <c r="D50" s="135">
        <v>0</v>
      </c>
      <c r="E50" s="121">
        <f>+C50-D50</f>
        <v>0</v>
      </c>
      <c r="F50" s="135">
        <v>0</v>
      </c>
      <c r="G50" s="136">
        <v>0</v>
      </c>
      <c r="H50" s="136">
        <v>0</v>
      </c>
      <c r="I50" s="136">
        <v>0</v>
      </c>
      <c r="J50" s="123">
        <f>+E50+F50+G50+H50+I50</f>
        <v>0</v>
      </c>
    </row>
    <row r="51" spans="1:11" s="214" customFormat="1" ht="27" thickBot="1">
      <c r="A51" s="393" t="s">
        <v>137</v>
      </c>
      <c r="B51" s="394" t="s">
        <v>277</v>
      </c>
      <c r="C51" s="391">
        <v>0</v>
      </c>
      <c r="D51" s="391">
        <v>0</v>
      </c>
      <c r="E51" s="391">
        <f>+C51-D51</f>
        <v>0</v>
      </c>
      <c r="F51" s="391">
        <v>0</v>
      </c>
      <c r="G51" s="390">
        <v>0</v>
      </c>
      <c r="H51" s="390">
        <v>0</v>
      </c>
      <c r="I51" s="390">
        <v>0</v>
      </c>
      <c r="J51" s="389">
        <f>+E51+F51+G51+H51+I51</f>
        <v>0</v>
      </c>
      <c r="K51" s="217" t="s">
        <v>457</v>
      </c>
    </row>
    <row r="52" spans="1:11" ht="16.5" thickTop="1" thickBot="1">
      <c r="A52" s="107"/>
      <c r="B52" s="143" t="s">
        <v>179</v>
      </c>
      <c r="C52" s="124">
        <f t="shared" ref="C52:J52" si="8">SUM(C49:C51)</f>
        <v>0</v>
      </c>
      <c r="D52" s="124">
        <f t="shared" si="8"/>
        <v>0</v>
      </c>
      <c r="E52" s="124">
        <f t="shared" si="8"/>
        <v>0</v>
      </c>
      <c r="F52" s="124">
        <f t="shared" si="8"/>
        <v>0</v>
      </c>
      <c r="G52" s="125">
        <f t="shared" si="8"/>
        <v>0</v>
      </c>
      <c r="H52" s="125">
        <f t="shared" si="8"/>
        <v>0</v>
      </c>
      <c r="I52" s="125">
        <f t="shared" si="8"/>
        <v>0</v>
      </c>
      <c r="J52" s="126">
        <f t="shared" si="8"/>
        <v>0</v>
      </c>
    </row>
    <row r="53" spans="1:11" ht="15.75" thickTop="1">
      <c r="A53" s="108"/>
      <c r="B53" s="147"/>
      <c r="C53" s="121"/>
      <c r="D53" s="121"/>
      <c r="E53" s="121"/>
      <c r="F53" s="121"/>
      <c r="G53" s="122"/>
      <c r="H53" s="122"/>
      <c r="I53" s="127"/>
      <c r="J53" s="123"/>
    </row>
    <row r="54" spans="1:11">
      <c r="A54" s="105" t="s">
        <v>143</v>
      </c>
      <c r="B54" s="144" t="s">
        <v>180</v>
      </c>
      <c r="C54" s="121"/>
      <c r="D54" s="121"/>
      <c r="E54" s="121"/>
      <c r="F54" s="121"/>
      <c r="G54" s="122"/>
      <c r="H54" s="122"/>
      <c r="I54" s="127"/>
      <c r="J54" s="123"/>
    </row>
    <row r="55" spans="1:11">
      <c r="A55" s="106" t="s">
        <v>181</v>
      </c>
      <c r="B55" s="142" t="s">
        <v>182</v>
      </c>
      <c r="C55" s="135">
        <v>0</v>
      </c>
      <c r="D55" s="135">
        <v>0</v>
      </c>
      <c r="E55" s="121">
        <f>+C55-D55</f>
        <v>0</v>
      </c>
      <c r="F55" s="135">
        <v>0</v>
      </c>
      <c r="G55" s="136">
        <v>0</v>
      </c>
      <c r="H55" s="136">
        <v>0</v>
      </c>
      <c r="I55" s="136">
        <v>0</v>
      </c>
      <c r="J55" s="123">
        <f>+E55+F55+G55+H55+I55</f>
        <v>0</v>
      </c>
    </row>
    <row r="56" spans="1:11">
      <c r="A56" s="106" t="s">
        <v>162</v>
      </c>
      <c r="B56" s="142" t="s">
        <v>183</v>
      </c>
      <c r="C56" s="135">
        <v>0</v>
      </c>
      <c r="D56" s="135">
        <v>0</v>
      </c>
      <c r="E56" s="121">
        <f>+C56-D56</f>
        <v>0</v>
      </c>
      <c r="F56" s="135">
        <v>0</v>
      </c>
      <c r="G56" s="136">
        <v>0</v>
      </c>
      <c r="H56" s="136">
        <v>0</v>
      </c>
      <c r="I56" s="136">
        <v>0</v>
      </c>
      <c r="J56" s="123">
        <f>+E56+F56+G56+H56+I56</f>
        <v>0</v>
      </c>
    </row>
    <row r="57" spans="1:11" s="214" customFormat="1" ht="27" thickBot="1">
      <c r="A57" s="393" t="s">
        <v>137</v>
      </c>
      <c r="B57" s="394" t="s">
        <v>278</v>
      </c>
      <c r="C57" s="391">
        <v>0</v>
      </c>
      <c r="D57" s="391">
        <v>0</v>
      </c>
      <c r="E57" s="391">
        <f>+C57-D57</f>
        <v>0</v>
      </c>
      <c r="F57" s="391">
        <v>0</v>
      </c>
      <c r="G57" s="390">
        <v>0</v>
      </c>
      <c r="H57" s="390">
        <v>0</v>
      </c>
      <c r="I57" s="390">
        <v>0</v>
      </c>
      <c r="J57" s="389">
        <f>+E57+F57+G57+H57+I57</f>
        <v>0</v>
      </c>
      <c r="K57" s="217" t="s">
        <v>457</v>
      </c>
    </row>
    <row r="58" spans="1:11" ht="16.5" thickTop="1" thickBot="1">
      <c r="A58" s="107"/>
      <c r="B58" s="146" t="s">
        <v>184</v>
      </c>
      <c r="C58" s="124">
        <f t="shared" ref="C58:J58" si="9">SUM(C55:C57)</f>
        <v>0</v>
      </c>
      <c r="D58" s="124">
        <f t="shared" si="9"/>
        <v>0</v>
      </c>
      <c r="E58" s="124">
        <f t="shared" si="9"/>
        <v>0</v>
      </c>
      <c r="F58" s="124">
        <f t="shared" si="9"/>
        <v>0</v>
      </c>
      <c r="G58" s="125">
        <f t="shared" si="9"/>
        <v>0</v>
      </c>
      <c r="H58" s="125">
        <f t="shared" si="9"/>
        <v>0</v>
      </c>
      <c r="I58" s="125">
        <f t="shared" si="9"/>
        <v>0</v>
      </c>
      <c r="J58" s="126">
        <f t="shared" si="9"/>
        <v>0</v>
      </c>
    </row>
    <row r="59" spans="1:11" ht="15.75" thickTop="1">
      <c r="A59" s="108"/>
      <c r="B59" s="147"/>
      <c r="C59" s="121"/>
      <c r="D59" s="121"/>
      <c r="E59" s="121"/>
      <c r="F59" s="121"/>
      <c r="G59" s="122"/>
      <c r="H59" s="122"/>
      <c r="I59" s="127"/>
      <c r="J59" s="123"/>
    </row>
    <row r="60" spans="1:11">
      <c r="A60" s="105" t="s">
        <v>145</v>
      </c>
      <c r="B60" s="144" t="s">
        <v>185</v>
      </c>
      <c r="C60" s="121"/>
      <c r="D60" s="121"/>
      <c r="E60" s="121"/>
      <c r="F60" s="121"/>
      <c r="G60" s="122"/>
      <c r="H60" s="122"/>
      <c r="I60" s="122"/>
      <c r="J60" s="123"/>
    </row>
    <row r="61" spans="1:11">
      <c r="A61" s="106" t="s">
        <v>132</v>
      </c>
      <c r="B61" s="142" t="s">
        <v>186</v>
      </c>
      <c r="C61" s="135">
        <v>0</v>
      </c>
      <c r="D61" s="135">
        <v>0</v>
      </c>
      <c r="E61" s="121">
        <f>+C61-D61</f>
        <v>0</v>
      </c>
      <c r="F61" s="135">
        <v>0</v>
      </c>
      <c r="G61" s="136">
        <v>0</v>
      </c>
      <c r="H61" s="136">
        <v>0</v>
      </c>
      <c r="I61" s="136">
        <v>0</v>
      </c>
      <c r="J61" s="123">
        <f>+E61+F61+G61+H61+I61</f>
        <v>0</v>
      </c>
    </row>
    <row r="62" spans="1:11" s="214" customFormat="1" ht="15.75" thickBot="1">
      <c r="A62" s="393" t="s">
        <v>135</v>
      </c>
      <c r="B62" s="394" t="s">
        <v>279</v>
      </c>
      <c r="C62" s="391">
        <v>0</v>
      </c>
      <c r="D62" s="391">
        <v>0</v>
      </c>
      <c r="E62" s="391">
        <f>+C62-D62</f>
        <v>0</v>
      </c>
      <c r="F62" s="391">
        <v>0</v>
      </c>
      <c r="G62" s="390">
        <v>0</v>
      </c>
      <c r="H62" s="390">
        <v>0</v>
      </c>
      <c r="I62" s="390">
        <v>0</v>
      </c>
      <c r="J62" s="389">
        <f>+E62+F62+G62+H62+I62</f>
        <v>0</v>
      </c>
      <c r="K62" s="217" t="s">
        <v>457</v>
      </c>
    </row>
    <row r="63" spans="1:11" ht="16.5" thickTop="1" thickBot="1">
      <c r="A63" s="107"/>
      <c r="B63" s="146" t="s">
        <v>187</v>
      </c>
      <c r="C63" s="124">
        <f t="shared" ref="C63:J63" si="10">+C62+C61</f>
        <v>0</v>
      </c>
      <c r="D63" s="124">
        <f t="shared" si="10"/>
        <v>0</v>
      </c>
      <c r="E63" s="124">
        <f t="shared" si="10"/>
        <v>0</v>
      </c>
      <c r="F63" s="124">
        <f t="shared" si="10"/>
        <v>0</v>
      </c>
      <c r="G63" s="124">
        <f t="shared" si="10"/>
        <v>0</v>
      </c>
      <c r="H63" s="124">
        <f t="shared" si="10"/>
        <v>0</v>
      </c>
      <c r="I63" s="124">
        <f t="shared" si="10"/>
        <v>0</v>
      </c>
      <c r="J63" s="126">
        <f t="shared" si="10"/>
        <v>0</v>
      </c>
    </row>
    <row r="64" spans="1:11" ht="15.75" thickTop="1">
      <c r="A64" s="108"/>
      <c r="B64" s="147"/>
      <c r="C64" s="121"/>
      <c r="D64" s="121"/>
      <c r="E64" s="121"/>
      <c r="F64" s="121"/>
      <c r="G64" s="122"/>
      <c r="H64" s="122"/>
      <c r="I64" s="127"/>
      <c r="J64" s="123"/>
    </row>
    <row r="65" spans="1:11">
      <c r="A65" s="105" t="s">
        <v>147</v>
      </c>
      <c r="B65" s="144" t="s">
        <v>188</v>
      </c>
      <c r="C65" s="121"/>
      <c r="D65" s="121"/>
      <c r="E65" s="121"/>
      <c r="F65" s="121"/>
      <c r="G65" s="122"/>
      <c r="H65" s="122"/>
      <c r="I65" s="127"/>
      <c r="J65" s="123"/>
    </row>
    <row r="66" spans="1:11">
      <c r="A66" s="106" t="s">
        <v>132</v>
      </c>
      <c r="B66" s="142" t="s">
        <v>280</v>
      </c>
      <c r="C66" s="135">
        <v>0</v>
      </c>
      <c r="D66" s="135">
        <v>0</v>
      </c>
      <c r="E66" s="121">
        <f>+C66-D66</f>
        <v>0</v>
      </c>
      <c r="F66" s="135">
        <v>0</v>
      </c>
      <c r="G66" s="136">
        <v>0</v>
      </c>
      <c r="H66" s="136">
        <v>0</v>
      </c>
      <c r="I66" s="136">
        <v>0</v>
      </c>
      <c r="J66" s="123">
        <f>+E66+F66+G66+H66+I66</f>
        <v>0</v>
      </c>
    </row>
    <row r="67" spans="1:11">
      <c r="A67" s="106" t="s">
        <v>135</v>
      </c>
      <c r="B67" s="142" t="s">
        <v>189</v>
      </c>
      <c r="C67" s="135">
        <v>0</v>
      </c>
      <c r="D67" s="135">
        <v>0</v>
      </c>
      <c r="E67" s="121">
        <f>+C67-D67</f>
        <v>0</v>
      </c>
      <c r="F67" s="135">
        <v>0</v>
      </c>
      <c r="G67" s="136">
        <v>0</v>
      </c>
      <c r="H67" s="136">
        <v>0</v>
      </c>
      <c r="I67" s="136">
        <v>0</v>
      </c>
      <c r="J67" s="123">
        <f>+E67+F67+G67+H67+I67</f>
        <v>0</v>
      </c>
    </row>
    <row r="68" spans="1:11" s="214" customFormat="1" ht="27" thickBot="1">
      <c r="A68" s="393" t="s">
        <v>137</v>
      </c>
      <c r="B68" s="394" t="s">
        <v>281</v>
      </c>
      <c r="C68" s="391">
        <v>0</v>
      </c>
      <c r="D68" s="391">
        <v>0</v>
      </c>
      <c r="E68" s="391">
        <f>+C68-D68</f>
        <v>0</v>
      </c>
      <c r="F68" s="391">
        <v>0</v>
      </c>
      <c r="G68" s="390">
        <v>0</v>
      </c>
      <c r="H68" s="390">
        <v>0</v>
      </c>
      <c r="I68" s="390">
        <v>0</v>
      </c>
      <c r="J68" s="389">
        <f>+E68+F68+G68+H68+I68</f>
        <v>0</v>
      </c>
      <c r="K68" s="217" t="s">
        <v>457</v>
      </c>
    </row>
    <row r="69" spans="1:11" ht="16.5" thickTop="1" thickBot="1">
      <c r="A69" s="107"/>
      <c r="B69" s="146" t="s">
        <v>190</v>
      </c>
      <c r="C69" s="124">
        <f t="shared" ref="C69:J69" si="11">SUM(C66:C68)</f>
        <v>0</v>
      </c>
      <c r="D69" s="124">
        <f t="shared" si="11"/>
        <v>0</v>
      </c>
      <c r="E69" s="124">
        <f t="shared" si="11"/>
        <v>0</v>
      </c>
      <c r="F69" s="124">
        <f t="shared" si="11"/>
        <v>0</v>
      </c>
      <c r="G69" s="125">
        <f t="shared" si="11"/>
        <v>0</v>
      </c>
      <c r="H69" s="125">
        <f t="shared" si="11"/>
        <v>0</v>
      </c>
      <c r="I69" s="125">
        <f t="shared" si="11"/>
        <v>0</v>
      </c>
      <c r="J69" s="126">
        <f t="shared" si="11"/>
        <v>0</v>
      </c>
    </row>
    <row r="70" spans="1:11" ht="15.75" thickTop="1">
      <c r="A70" s="108"/>
      <c r="B70" s="147"/>
      <c r="C70" s="121"/>
      <c r="D70" s="121"/>
      <c r="E70" s="121"/>
      <c r="F70" s="121"/>
      <c r="G70" s="122"/>
      <c r="H70" s="122"/>
      <c r="I70" s="127"/>
      <c r="J70" s="123"/>
    </row>
    <row r="71" spans="1:11">
      <c r="A71" s="105" t="s">
        <v>149</v>
      </c>
      <c r="B71" s="149" t="s">
        <v>191</v>
      </c>
      <c r="C71" s="121"/>
      <c r="D71" s="121"/>
      <c r="E71" s="121"/>
      <c r="F71" s="121"/>
      <c r="G71" s="122"/>
      <c r="H71" s="122"/>
      <c r="I71" s="127"/>
      <c r="J71" s="123"/>
    </row>
    <row r="72" spans="1:11">
      <c r="A72" s="106" t="s">
        <v>132</v>
      </c>
      <c r="B72" s="142" t="s">
        <v>192</v>
      </c>
      <c r="C72" s="135">
        <v>0</v>
      </c>
      <c r="D72" s="135">
        <v>0</v>
      </c>
      <c r="E72" s="121">
        <f t="shared" ref="E72:E80" si="12">+C72-D72</f>
        <v>0</v>
      </c>
      <c r="F72" s="135">
        <v>0</v>
      </c>
      <c r="G72" s="136">
        <v>0</v>
      </c>
      <c r="H72" s="136">
        <v>0</v>
      </c>
      <c r="I72" s="136">
        <v>0</v>
      </c>
      <c r="J72" s="123">
        <f t="shared" ref="J72:J80" si="13">+E72+F72+G72+H72+I72</f>
        <v>0</v>
      </c>
    </row>
    <row r="73" spans="1:11">
      <c r="A73" s="109" t="s">
        <v>135</v>
      </c>
      <c r="B73" s="142" t="s">
        <v>193</v>
      </c>
      <c r="C73" s="135">
        <v>0</v>
      </c>
      <c r="D73" s="135">
        <v>0</v>
      </c>
      <c r="E73" s="121">
        <f t="shared" si="12"/>
        <v>0</v>
      </c>
      <c r="F73" s="135">
        <v>0</v>
      </c>
      <c r="G73" s="136">
        <v>0</v>
      </c>
      <c r="H73" s="136">
        <v>0</v>
      </c>
      <c r="I73" s="136">
        <v>0</v>
      </c>
      <c r="J73" s="123">
        <f t="shared" si="13"/>
        <v>0</v>
      </c>
    </row>
    <row r="74" spans="1:11">
      <c r="A74" s="109" t="s">
        <v>137</v>
      </c>
      <c r="B74" s="142" t="s">
        <v>194</v>
      </c>
      <c r="C74" s="135">
        <v>0</v>
      </c>
      <c r="D74" s="135">
        <v>0</v>
      </c>
      <c r="E74" s="121">
        <f t="shared" si="12"/>
        <v>0</v>
      </c>
      <c r="F74" s="135">
        <v>0</v>
      </c>
      <c r="G74" s="136">
        <v>0</v>
      </c>
      <c r="H74" s="136">
        <v>0</v>
      </c>
      <c r="I74" s="136">
        <v>0</v>
      </c>
      <c r="J74" s="123">
        <f t="shared" si="13"/>
        <v>0</v>
      </c>
    </row>
    <row r="75" spans="1:11">
      <c r="A75" s="109" t="s">
        <v>139</v>
      </c>
      <c r="B75" s="142" t="s">
        <v>195</v>
      </c>
      <c r="C75" s="135">
        <v>0</v>
      </c>
      <c r="D75" s="135">
        <v>0</v>
      </c>
      <c r="E75" s="121">
        <f t="shared" si="12"/>
        <v>0</v>
      </c>
      <c r="F75" s="135">
        <v>0</v>
      </c>
      <c r="G75" s="136">
        <v>0</v>
      </c>
      <c r="H75" s="136">
        <v>0</v>
      </c>
      <c r="I75" s="136">
        <v>0</v>
      </c>
      <c r="J75" s="123">
        <f t="shared" si="13"/>
        <v>0</v>
      </c>
    </row>
    <row r="76" spans="1:11">
      <c r="A76" s="109" t="s">
        <v>141</v>
      </c>
      <c r="B76" s="148" t="s">
        <v>196</v>
      </c>
      <c r="C76" s="135">
        <v>0</v>
      </c>
      <c r="D76" s="135">
        <v>0</v>
      </c>
      <c r="E76" s="121">
        <f t="shared" si="12"/>
        <v>0</v>
      </c>
      <c r="F76" s="135">
        <v>0</v>
      </c>
      <c r="G76" s="136">
        <v>0</v>
      </c>
      <c r="H76" s="136">
        <v>0</v>
      </c>
      <c r="I76" s="136">
        <v>0</v>
      </c>
      <c r="J76" s="123">
        <f t="shared" si="13"/>
        <v>0</v>
      </c>
    </row>
    <row r="77" spans="1:11">
      <c r="A77" s="109" t="s">
        <v>143</v>
      </c>
      <c r="B77" s="142" t="s">
        <v>197</v>
      </c>
      <c r="C77" s="135">
        <v>0</v>
      </c>
      <c r="D77" s="135">
        <v>0</v>
      </c>
      <c r="E77" s="121">
        <f t="shared" si="12"/>
        <v>0</v>
      </c>
      <c r="F77" s="135">
        <v>0</v>
      </c>
      <c r="G77" s="136">
        <v>0</v>
      </c>
      <c r="H77" s="136">
        <v>0</v>
      </c>
      <c r="I77" s="136">
        <v>0</v>
      </c>
      <c r="J77" s="123">
        <f t="shared" si="13"/>
        <v>0</v>
      </c>
    </row>
    <row r="78" spans="1:11">
      <c r="A78" s="109" t="s">
        <v>145</v>
      </c>
      <c r="B78" s="142" t="s">
        <v>198</v>
      </c>
      <c r="C78" s="135">
        <v>0</v>
      </c>
      <c r="D78" s="135">
        <v>0</v>
      </c>
      <c r="E78" s="121">
        <f t="shared" si="12"/>
        <v>0</v>
      </c>
      <c r="F78" s="135">
        <v>0</v>
      </c>
      <c r="G78" s="136">
        <v>0</v>
      </c>
      <c r="H78" s="136">
        <v>0</v>
      </c>
      <c r="I78" s="136">
        <v>0</v>
      </c>
      <c r="J78" s="123">
        <f t="shared" si="13"/>
        <v>0</v>
      </c>
    </row>
    <row r="79" spans="1:11">
      <c r="A79" s="109" t="s">
        <v>147</v>
      </c>
      <c r="B79" s="142" t="s">
        <v>199</v>
      </c>
      <c r="C79" s="135">
        <v>0</v>
      </c>
      <c r="D79" s="135">
        <v>0</v>
      </c>
      <c r="E79" s="121">
        <f t="shared" si="12"/>
        <v>0</v>
      </c>
      <c r="F79" s="135">
        <v>0</v>
      </c>
      <c r="G79" s="136">
        <v>0</v>
      </c>
      <c r="H79" s="136">
        <v>0</v>
      </c>
      <c r="I79" s="136">
        <v>0</v>
      </c>
      <c r="J79" s="123">
        <f t="shared" si="13"/>
        <v>0</v>
      </c>
    </row>
    <row r="80" spans="1:11" s="214" customFormat="1" ht="27" thickBot="1">
      <c r="A80" s="393" t="s">
        <v>149</v>
      </c>
      <c r="B80" s="394" t="s">
        <v>282</v>
      </c>
      <c r="C80" s="391">
        <v>0</v>
      </c>
      <c r="D80" s="391">
        <v>0</v>
      </c>
      <c r="E80" s="391">
        <f t="shared" si="12"/>
        <v>0</v>
      </c>
      <c r="F80" s="391">
        <v>0</v>
      </c>
      <c r="G80" s="390">
        <v>0</v>
      </c>
      <c r="H80" s="390">
        <v>0</v>
      </c>
      <c r="I80" s="390">
        <v>0</v>
      </c>
      <c r="J80" s="389">
        <f t="shared" si="13"/>
        <v>0</v>
      </c>
      <c r="K80" s="217" t="s">
        <v>457</v>
      </c>
    </row>
    <row r="81" spans="1:11" ht="16.5" thickTop="1" thickBot="1">
      <c r="A81" s="107"/>
      <c r="B81" s="146" t="s">
        <v>200</v>
      </c>
      <c r="C81" s="124">
        <f t="shared" ref="C81:J81" si="14">SUM(C72:C80)</f>
        <v>0</v>
      </c>
      <c r="D81" s="124">
        <f t="shared" si="14"/>
        <v>0</v>
      </c>
      <c r="E81" s="124">
        <f t="shared" si="14"/>
        <v>0</v>
      </c>
      <c r="F81" s="124">
        <f t="shared" si="14"/>
        <v>0</v>
      </c>
      <c r="G81" s="125">
        <f t="shared" si="14"/>
        <v>0</v>
      </c>
      <c r="H81" s="125">
        <f t="shared" si="14"/>
        <v>0</v>
      </c>
      <c r="I81" s="125">
        <f t="shared" si="14"/>
        <v>0</v>
      </c>
      <c r="J81" s="126">
        <f t="shared" si="14"/>
        <v>0</v>
      </c>
    </row>
    <row r="82" spans="1:11" ht="15.75" thickTop="1">
      <c r="A82" s="108"/>
      <c r="B82" s="147"/>
      <c r="C82" s="121"/>
      <c r="D82" s="121"/>
      <c r="E82" s="121"/>
      <c r="F82" s="121"/>
      <c r="G82" s="122"/>
      <c r="H82" s="122"/>
      <c r="I82" s="127"/>
      <c r="J82" s="123"/>
    </row>
    <row r="83" spans="1:11">
      <c r="A83" s="105" t="s">
        <v>151</v>
      </c>
      <c r="B83" s="144" t="s">
        <v>201</v>
      </c>
      <c r="C83" s="121"/>
      <c r="D83" s="121"/>
      <c r="E83" s="121"/>
      <c r="F83" s="121"/>
      <c r="G83" s="122"/>
      <c r="H83" s="122"/>
      <c r="I83" s="127"/>
      <c r="J83" s="123"/>
    </row>
    <row r="84" spans="1:11">
      <c r="A84" s="106" t="s">
        <v>132</v>
      </c>
      <c r="B84" s="148" t="s">
        <v>202</v>
      </c>
      <c r="C84" s="135">
        <v>0</v>
      </c>
      <c r="D84" s="135">
        <v>0</v>
      </c>
      <c r="E84" s="121">
        <f t="shared" ref="E84:E89" si="15">+C84-D84</f>
        <v>0</v>
      </c>
      <c r="F84" s="135">
        <v>0</v>
      </c>
      <c r="G84" s="136">
        <v>0</v>
      </c>
      <c r="H84" s="136">
        <v>0</v>
      </c>
      <c r="I84" s="136">
        <v>0</v>
      </c>
      <c r="J84" s="123">
        <f t="shared" ref="J84:J89" si="16">+E84+F84+G84+H84+I84</f>
        <v>0</v>
      </c>
    </row>
    <row r="85" spans="1:11">
      <c r="A85" s="109" t="s">
        <v>135</v>
      </c>
      <c r="B85" s="142" t="s">
        <v>203</v>
      </c>
      <c r="C85" s="135">
        <v>0</v>
      </c>
      <c r="D85" s="135">
        <v>0</v>
      </c>
      <c r="E85" s="121">
        <f t="shared" si="15"/>
        <v>0</v>
      </c>
      <c r="F85" s="135">
        <v>0</v>
      </c>
      <c r="G85" s="136">
        <v>0</v>
      </c>
      <c r="H85" s="136">
        <v>0</v>
      </c>
      <c r="I85" s="136">
        <v>0</v>
      </c>
      <c r="J85" s="123">
        <f t="shared" si="16"/>
        <v>0</v>
      </c>
    </row>
    <row r="86" spans="1:11">
      <c r="A86" s="109" t="s">
        <v>137</v>
      </c>
      <c r="B86" s="142" t="s">
        <v>204</v>
      </c>
      <c r="C86" s="135">
        <v>0</v>
      </c>
      <c r="D86" s="135">
        <v>0</v>
      </c>
      <c r="E86" s="121">
        <f t="shared" si="15"/>
        <v>0</v>
      </c>
      <c r="F86" s="135">
        <v>0</v>
      </c>
      <c r="G86" s="136">
        <v>0</v>
      </c>
      <c r="H86" s="136">
        <v>0</v>
      </c>
      <c r="I86" s="136">
        <v>0</v>
      </c>
      <c r="J86" s="123">
        <f t="shared" si="16"/>
        <v>0</v>
      </c>
    </row>
    <row r="87" spans="1:11">
      <c r="A87" s="106" t="s">
        <v>168</v>
      </c>
      <c r="B87" s="142" t="s">
        <v>205</v>
      </c>
      <c r="C87" s="135">
        <v>0</v>
      </c>
      <c r="D87" s="135">
        <v>0</v>
      </c>
      <c r="E87" s="121">
        <f t="shared" si="15"/>
        <v>0</v>
      </c>
      <c r="F87" s="135">
        <v>0</v>
      </c>
      <c r="G87" s="136">
        <v>0</v>
      </c>
      <c r="H87" s="136">
        <v>0</v>
      </c>
      <c r="I87" s="136">
        <v>0</v>
      </c>
      <c r="J87" s="123">
        <f t="shared" si="16"/>
        <v>0</v>
      </c>
    </row>
    <row r="88" spans="1:11">
      <c r="A88" s="106" t="s">
        <v>141</v>
      </c>
      <c r="B88" s="142" t="s">
        <v>206</v>
      </c>
      <c r="C88" s="135">
        <v>0</v>
      </c>
      <c r="D88" s="135">
        <v>0</v>
      </c>
      <c r="E88" s="121">
        <f t="shared" si="15"/>
        <v>0</v>
      </c>
      <c r="F88" s="135">
        <v>0</v>
      </c>
      <c r="G88" s="136">
        <v>0</v>
      </c>
      <c r="H88" s="136">
        <v>0</v>
      </c>
      <c r="I88" s="136">
        <v>0</v>
      </c>
      <c r="J88" s="123">
        <f t="shared" si="16"/>
        <v>0</v>
      </c>
    </row>
    <row r="89" spans="1:11" s="214" customFormat="1" ht="27" thickBot="1">
      <c r="A89" s="393" t="s">
        <v>143</v>
      </c>
      <c r="B89" s="394" t="s">
        <v>283</v>
      </c>
      <c r="C89" s="391">
        <v>0</v>
      </c>
      <c r="D89" s="391">
        <v>0</v>
      </c>
      <c r="E89" s="391">
        <f t="shared" si="15"/>
        <v>0</v>
      </c>
      <c r="F89" s="391">
        <v>0</v>
      </c>
      <c r="G89" s="390">
        <v>0</v>
      </c>
      <c r="H89" s="390">
        <v>0</v>
      </c>
      <c r="I89" s="390">
        <v>0</v>
      </c>
      <c r="J89" s="389">
        <f t="shared" si="16"/>
        <v>0</v>
      </c>
      <c r="K89" s="217" t="s">
        <v>457</v>
      </c>
    </row>
    <row r="90" spans="1:11" ht="16.5" thickTop="1" thickBot="1">
      <c r="A90" s="107"/>
      <c r="B90" s="146" t="s">
        <v>207</v>
      </c>
      <c r="C90" s="124">
        <f t="shared" ref="C90:J90" si="17">SUM(C84:C89)</f>
        <v>0</v>
      </c>
      <c r="D90" s="124">
        <f t="shared" si="17"/>
        <v>0</v>
      </c>
      <c r="E90" s="124">
        <f t="shared" si="17"/>
        <v>0</v>
      </c>
      <c r="F90" s="124">
        <f t="shared" si="17"/>
        <v>0</v>
      </c>
      <c r="G90" s="125">
        <f t="shared" si="17"/>
        <v>0</v>
      </c>
      <c r="H90" s="125">
        <f t="shared" si="17"/>
        <v>0</v>
      </c>
      <c r="I90" s="125">
        <f t="shared" si="17"/>
        <v>0</v>
      </c>
      <c r="J90" s="126">
        <f t="shared" si="17"/>
        <v>0</v>
      </c>
    </row>
    <row r="91" spans="1:11" ht="15.75" thickTop="1">
      <c r="A91" s="108"/>
      <c r="B91" s="147"/>
      <c r="C91" s="121"/>
      <c r="D91" s="121"/>
      <c r="E91" s="121"/>
      <c r="F91" s="121"/>
      <c r="G91" s="122"/>
      <c r="H91" s="122"/>
      <c r="I91" s="127"/>
      <c r="J91" s="123"/>
    </row>
    <row r="92" spans="1:11">
      <c r="A92" s="105" t="s">
        <v>153</v>
      </c>
      <c r="B92" s="144" t="s">
        <v>208</v>
      </c>
      <c r="C92" s="121"/>
      <c r="D92" s="121"/>
      <c r="E92" s="121"/>
      <c r="F92" s="121"/>
      <c r="G92" s="122"/>
      <c r="H92" s="122"/>
      <c r="I92" s="127"/>
      <c r="J92" s="123"/>
    </row>
    <row r="93" spans="1:11">
      <c r="A93" s="106" t="s">
        <v>132</v>
      </c>
      <c r="B93" s="142" t="s">
        <v>209</v>
      </c>
      <c r="C93" s="135">
        <v>0</v>
      </c>
      <c r="D93" s="135">
        <v>0</v>
      </c>
      <c r="E93" s="121">
        <f>+C93-D93</f>
        <v>0</v>
      </c>
      <c r="F93" s="135">
        <v>0</v>
      </c>
      <c r="G93" s="136">
        <v>0</v>
      </c>
      <c r="H93" s="136">
        <v>0</v>
      </c>
      <c r="I93" s="136">
        <v>0</v>
      </c>
      <c r="J93" s="123">
        <f>+E93+F93+G93+H93+I93</f>
        <v>0</v>
      </c>
    </row>
    <row r="94" spans="1:11">
      <c r="A94" s="109" t="s">
        <v>135</v>
      </c>
      <c r="B94" s="142" t="s">
        <v>210</v>
      </c>
      <c r="C94" s="135">
        <v>0</v>
      </c>
      <c r="D94" s="135">
        <v>0</v>
      </c>
      <c r="E94" s="121">
        <f>+C94-D94</f>
        <v>0</v>
      </c>
      <c r="F94" s="135">
        <v>0</v>
      </c>
      <c r="G94" s="136">
        <v>0</v>
      </c>
      <c r="H94" s="136">
        <v>0</v>
      </c>
      <c r="I94" s="136">
        <v>0</v>
      </c>
      <c r="J94" s="123">
        <f>+E94+F94+G94+H94+I94</f>
        <v>0</v>
      </c>
    </row>
    <row r="95" spans="1:11" s="214" customFormat="1" ht="27" thickBot="1">
      <c r="A95" s="393" t="s">
        <v>137</v>
      </c>
      <c r="B95" s="394" t="s">
        <v>284</v>
      </c>
      <c r="C95" s="391">
        <v>0</v>
      </c>
      <c r="D95" s="391">
        <v>0</v>
      </c>
      <c r="E95" s="391">
        <f>+C95-D95</f>
        <v>0</v>
      </c>
      <c r="F95" s="391">
        <v>0</v>
      </c>
      <c r="G95" s="390">
        <v>0</v>
      </c>
      <c r="H95" s="390">
        <v>0</v>
      </c>
      <c r="I95" s="390">
        <v>0</v>
      </c>
      <c r="J95" s="389">
        <f>+E95+F95+G95+H95+I95</f>
        <v>0</v>
      </c>
      <c r="K95" s="217" t="s">
        <v>457</v>
      </c>
    </row>
    <row r="96" spans="1:11" ht="16.5" thickTop="1" thickBot="1">
      <c r="A96" s="107"/>
      <c r="B96" s="146" t="s">
        <v>211</v>
      </c>
      <c r="C96" s="124">
        <f t="shared" ref="C96:J96" si="18">SUM(C93:C95)</f>
        <v>0</v>
      </c>
      <c r="D96" s="124">
        <f t="shared" si="18"/>
        <v>0</v>
      </c>
      <c r="E96" s="124">
        <f t="shared" si="18"/>
        <v>0</v>
      </c>
      <c r="F96" s="124">
        <f t="shared" si="18"/>
        <v>0</v>
      </c>
      <c r="G96" s="125">
        <f t="shared" si="18"/>
        <v>0</v>
      </c>
      <c r="H96" s="125">
        <f t="shared" si="18"/>
        <v>0</v>
      </c>
      <c r="I96" s="125">
        <f t="shared" si="18"/>
        <v>0</v>
      </c>
      <c r="J96" s="126">
        <f t="shared" si="18"/>
        <v>0</v>
      </c>
    </row>
    <row r="97" spans="1:11" ht="15.75" thickTop="1">
      <c r="A97" s="108"/>
      <c r="B97" s="147"/>
      <c r="C97" s="121"/>
      <c r="D97" s="121"/>
      <c r="E97" s="121"/>
      <c r="F97" s="121"/>
      <c r="G97" s="122"/>
      <c r="H97" s="122"/>
      <c r="I97" s="127"/>
      <c r="J97" s="123"/>
    </row>
    <row r="98" spans="1:11">
      <c r="A98" s="105" t="s">
        <v>155</v>
      </c>
      <c r="B98" s="144" t="s">
        <v>212</v>
      </c>
      <c r="C98" s="121"/>
      <c r="D98" s="121"/>
      <c r="E98" s="121"/>
      <c r="F98" s="121"/>
      <c r="G98" s="122"/>
      <c r="H98" s="122"/>
      <c r="I98" s="127"/>
      <c r="J98" s="123"/>
    </row>
    <row r="99" spans="1:11">
      <c r="A99" s="109" t="s">
        <v>132</v>
      </c>
      <c r="B99" s="142" t="s">
        <v>213</v>
      </c>
      <c r="C99" s="135">
        <v>0</v>
      </c>
      <c r="D99" s="135">
        <v>0</v>
      </c>
      <c r="E99" s="121">
        <f t="shared" ref="E99:E108" si="19">+C99-D99</f>
        <v>0</v>
      </c>
      <c r="F99" s="135">
        <v>0</v>
      </c>
      <c r="G99" s="136">
        <v>0</v>
      </c>
      <c r="H99" s="136">
        <v>0</v>
      </c>
      <c r="I99" s="136">
        <v>0</v>
      </c>
      <c r="J99" s="123">
        <f t="shared" ref="J99:J108" si="20">+E99+F99+G99+H99+I99</f>
        <v>0</v>
      </c>
    </row>
    <row r="100" spans="1:11">
      <c r="A100" s="109" t="s">
        <v>135</v>
      </c>
      <c r="B100" s="142" t="s">
        <v>214</v>
      </c>
      <c r="C100" s="135">
        <v>0</v>
      </c>
      <c r="D100" s="135">
        <v>0</v>
      </c>
      <c r="E100" s="121">
        <f t="shared" si="19"/>
        <v>0</v>
      </c>
      <c r="F100" s="135">
        <v>0</v>
      </c>
      <c r="G100" s="136">
        <v>0</v>
      </c>
      <c r="H100" s="136">
        <v>0</v>
      </c>
      <c r="I100" s="136">
        <v>0</v>
      </c>
      <c r="J100" s="123">
        <f t="shared" si="20"/>
        <v>0</v>
      </c>
    </row>
    <row r="101" spans="1:11">
      <c r="A101" s="109" t="s">
        <v>137</v>
      </c>
      <c r="B101" s="142" t="s">
        <v>215</v>
      </c>
      <c r="C101" s="135">
        <v>0</v>
      </c>
      <c r="D101" s="135">
        <v>0</v>
      </c>
      <c r="E101" s="121">
        <f t="shared" si="19"/>
        <v>0</v>
      </c>
      <c r="F101" s="135">
        <v>0</v>
      </c>
      <c r="G101" s="136">
        <v>0</v>
      </c>
      <c r="H101" s="136">
        <v>0</v>
      </c>
      <c r="I101" s="136">
        <v>0</v>
      </c>
      <c r="J101" s="123">
        <f t="shared" si="20"/>
        <v>0</v>
      </c>
    </row>
    <row r="102" spans="1:11">
      <c r="A102" s="109" t="s">
        <v>139</v>
      </c>
      <c r="B102" s="142" t="s">
        <v>216</v>
      </c>
      <c r="C102" s="135">
        <v>0</v>
      </c>
      <c r="D102" s="135">
        <v>0</v>
      </c>
      <c r="E102" s="121">
        <f t="shared" si="19"/>
        <v>0</v>
      </c>
      <c r="F102" s="135">
        <v>0</v>
      </c>
      <c r="G102" s="136">
        <v>0</v>
      </c>
      <c r="H102" s="136">
        <v>0</v>
      </c>
      <c r="I102" s="136">
        <v>0</v>
      </c>
      <c r="J102" s="123">
        <f t="shared" si="20"/>
        <v>0</v>
      </c>
    </row>
    <row r="103" spans="1:11">
      <c r="A103" s="109" t="s">
        <v>141</v>
      </c>
      <c r="B103" s="142" t="s">
        <v>217</v>
      </c>
      <c r="C103" s="135">
        <v>0</v>
      </c>
      <c r="D103" s="135">
        <v>0</v>
      </c>
      <c r="E103" s="121">
        <f t="shared" si="19"/>
        <v>0</v>
      </c>
      <c r="F103" s="135">
        <v>0</v>
      </c>
      <c r="G103" s="136">
        <v>0</v>
      </c>
      <c r="H103" s="136">
        <v>0</v>
      </c>
      <c r="I103" s="136">
        <v>0</v>
      </c>
      <c r="J103" s="123">
        <f t="shared" si="20"/>
        <v>0</v>
      </c>
    </row>
    <row r="104" spans="1:11">
      <c r="A104" s="109" t="s">
        <v>143</v>
      </c>
      <c r="B104" s="142" t="s">
        <v>218</v>
      </c>
      <c r="C104" s="135">
        <v>0</v>
      </c>
      <c r="D104" s="135">
        <v>0</v>
      </c>
      <c r="E104" s="121">
        <f t="shared" si="19"/>
        <v>0</v>
      </c>
      <c r="F104" s="135">
        <v>0</v>
      </c>
      <c r="G104" s="136">
        <v>0</v>
      </c>
      <c r="H104" s="136">
        <v>0</v>
      </c>
      <c r="I104" s="136">
        <v>0</v>
      </c>
      <c r="J104" s="123">
        <f t="shared" si="20"/>
        <v>0</v>
      </c>
    </row>
    <row r="105" spans="1:11">
      <c r="A105" s="106" t="s">
        <v>145</v>
      </c>
      <c r="B105" s="148" t="s">
        <v>219</v>
      </c>
      <c r="C105" s="135">
        <v>0</v>
      </c>
      <c r="D105" s="135">
        <v>0</v>
      </c>
      <c r="E105" s="121">
        <f t="shared" si="19"/>
        <v>0</v>
      </c>
      <c r="F105" s="135">
        <v>0</v>
      </c>
      <c r="G105" s="136">
        <v>0</v>
      </c>
      <c r="H105" s="136">
        <v>0</v>
      </c>
      <c r="I105" s="136">
        <v>0</v>
      </c>
      <c r="J105" s="123">
        <f t="shared" si="20"/>
        <v>0</v>
      </c>
    </row>
    <row r="106" spans="1:11">
      <c r="A106" s="106" t="s">
        <v>147</v>
      </c>
      <c r="B106" s="142" t="s">
        <v>220</v>
      </c>
      <c r="C106" s="135">
        <v>0</v>
      </c>
      <c r="D106" s="135">
        <v>0</v>
      </c>
      <c r="E106" s="121">
        <f t="shared" si="19"/>
        <v>0</v>
      </c>
      <c r="F106" s="135">
        <v>0</v>
      </c>
      <c r="G106" s="136">
        <v>0</v>
      </c>
      <c r="H106" s="136">
        <v>0</v>
      </c>
      <c r="I106" s="136">
        <v>0</v>
      </c>
      <c r="J106" s="123">
        <f t="shared" si="20"/>
        <v>0</v>
      </c>
    </row>
    <row r="107" spans="1:11">
      <c r="A107" s="106" t="s">
        <v>149</v>
      </c>
      <c r="B107" s="142" t="s">
        <v>221</v>
      </c>
      <c r="C107" s="135">
        <v>0</v>
      </c>
      <c r="D107" s="135">
        <v>0</v>
      </c>
      <c r="E107" s="121">
        <f t="shared" si="19"/>
        <v>0</v>
      </c>
      <c r="F107" s="135">
        <v>0</v>
      </c>
      <c r="G107" s="136">
        <v>0</v>
      </c>
      <c r="H107" s="136">
        <v>0</v>
      </c>
      <c r="I107" s="136">
        <v>0</v>
      </c>
      <c r="J107" s="123">
        <f t="shared" si="20"/>
        <v>0</v>
      </c>
    </row>
    <row r="108" spans="1:11" s="214" customFormat="1" ht="27" thickBot="1">
      <c r="A108" s="393" t="s">
        <v>151</v>
      </c>
      <c r="B108" s="394" t="s">
        <v>285</v>
      </c>
      <c r="C108" s="391">
        <v>0</v>
      </c>
      <c r="D108" s="391">
        <v>0</v>
      </c>
      <c r="E108" s="391">
        <f t="shared" si="19"/>
        <v>0</v>
      </c>
      <c r="F108" s="391">
        <v>0</v>
      </c>
      <c r="G108" s="390">
        <v>0</v>
      </c>
      <c r="H108" s="390">
        <v>0</v>
      </c>
      <c r="I108" s="390">
        <v>0</v>
      </c>
      <c r="J108" s="389">
        <f t="shared" si="20"/>
        <v>0</v>
      </c>
      <c r="K108" s="217" t="s">
        <v>457</v>
      </c>
    </row>
    <row r="109" spans="1:11" ht="16.5" thickTop="1" thickBot="1">
      <c r="A109" s="107"/>
      <c r="B109" s="146" t="s">
        <v>222</v>
      </c>
      <c r="C109" s="124">
        <f t="shared" ref="C109:J109" si="21">SUM(C99:C108)</f>
        <v>0</v>
      </c>
      <c r="D109" s="124">
        <f t="shared" si="21"/>
        <v>0</v>
      </c>
      <c r="E109" s="124">
        <f t="shared" si="21"/>
        <v>0</v>
      </c>
      <c r="F109" s="124">
        <f t="shared" si="21"/>
        <v>0</v>
      </c>
      <c r="G109" s="125">
        <f t="shared" si="21"/>
        <v>0</v>
      </c>
      <c r="H109" s="125">
        <f t="shared" si="21"/>
        <v>0</v>
      </c>
      <c r="I109" s="125">
        <f t="shared" si="21"/>
        <v>0</v>
      </c>
      <c r="J109" s="126">
        <f t="shared" si="21"/>
        <v>0</v>
      </c>
    </row>
    <row r="110" spans="1:11" ht="15.75" thickTop="1">
      <c r="A110" s="108"/>
      <c r="B110" s="147"/>
      <c r="C110" s="121"/>
      <c r="D110" s="121"/>
      <c r="E110" s="121"/>
      <c r="F110" s="121"/>
      <c r="G110" s="122"/>
      <c r="H110" s="122"/>
      <c r="I110" s="127"/>
      <c r="J110" s="123"/>
    </row>
    <row r="111" spans="1:11">
      <c r="A111" s="105" t="s">
        <v>223</v>
      </c>
      <c r="B111" s="144" t="s">
        <v>224</v>
      </c>
      <c r="C111" s="121"/>
      <c r="D111" s="121"/>
      <c r="E111" s="121"/>
      <c r="F111" s="121"/>
      <c r="G111" s="122"/>
      <c r="H111" s="122"/>
      <c r="I111" s="127"/>
      <c r="J111" s="123"/>
    </row>
    <row r="112" spans="1:11" s="214" customFormat="1">
      <c r="A112" s="397" t="s">
        <v>132</v>
      </c>
      <c r="B112" s="394" t="s">
        <v>225</v>
      </c>
      <c r="C112" s="135">
        <v>0</v>
      </c>
      <c r="D112" s="135">
        <v>0</v>
      </c>
      <c r="E112" s="391">
        <f t="shared" ref="E112:E119" si="22">+C112-D112</f>
        <v>0</v>
      </c>
      <c r="F112" s="135">
        <v>0</v>
      </c>
      <c r="G112" s="136">
        <v>0</v>
      </c>
      <c r="H112" s="136">
        <v>0</v>
      </c>
      <c r="I112" s="136">
        <v>0</v>
      </c>
      <c r="J112" s="389">
        <f t="shared" ref="J112:J119" si="23">+E112+F112+G112+H112+I112</f>
        <v>0</v>
      </c>
      <c r="K112" s="217"/>
    </row>
    <row r="113" spans="1:11" s="214" customFormat="1" ht="26.25">
      <c r="A113" s="397" t="s">
        <v>135</v>
      </c>
      <c r="B113" s="394" t="s">
        <v>226</v>
      </c>
      <c r="C113" s="135">
        <v>0</v>
      </c>
      <c r="D113" s="135">
        <v>0</v>
      </c>
      <c r="E113" s="391">
        <f t="shared" si="22"/>
        <v>0</v>
      </c>
      <c r="F113" s="135">
        <v>0</v>
      </c>
      <c r="G113" s="136">
        <v>0</v>
      </c>
      <c r="H113" s="136">
        <v>0</v>
      </c>
      <c r="I113" s="136">
        <v>0</v>
      </c>
      <c r="J113" s="389">
        <f t="shared" si="23"/>
        <v>0</v>
      </c>
      <c r="K113" s="217"/>
    </row>
    <row r="114" spans="1:11" s="214" customFormat="1" ht="26.25">
      <c r="A114" s="397" t="s">
        <v>137</v>
      </c>
      <c r="B114" s="394" t="s">
        <v>227</v>
      </c>
      <c r="C114" s="135">
        <v>0</v>
      </c>
      <c r="D114" s="135">
        <v>0</v>
      </c>
      <c r="E114" s="391">
        <f t="shared" si="22"/>
        <v>0</v>
      </c>
      <c r="F114" s="135">
        <v>0</v>
      </c>
      <c r="G114" s="136">
        <v>0</v>
      </c>
      <c r="H114" s="136">
        <v>0</v>
      </c>
      <c r="I114" s="136">
        <v>0</v>
      </c>
      <c r="J114" s="389">
        <f t="shared" si="23"/>
        <v>0</v>
      </c>
      <c r="K114" s="217"/>
    </row>
    <row r="115" spans="1:11" s="214" customFormat="1">
      <c r="A115" s="393" t="s">
        <v>139</v>
      </c>
      <c r="B115" s="394" t="s">
        <v>228</v>
      </c>
      <c r="C115" s="135">
        <v>0</v>
      </c>
      <c r="D115" s="135">
        <v>0</v>
      </c>
      <c r="E115" s="391">
        <f t="shared" si="22"/>
        <v>0</v>
      </c>
      <c r="F115" s="135">
        <v>0</v>
      </c>
      <c r="G115" s="136">
        <v>0</v>
      </c>
      <c r="H115" s="136">
        <v>0</v>
      </c>
      <c r="I115" s="136">
        <v>0</v>
      </c>
      <c r="J115" s="389">
        <f t="shared" si="23"/>
        <v>0</v>
      </c>
      <c r="K115" s="217"/>
    </row>
    <row r="116" spans="1:11" s="214" customFormat="1">
      <c r="A116" s="397" t="s">
        <v>141</v>
      </c>
      <c r="B116" s="394" t="s">
        <v>229</v>
      </c>
      <c r="C116" s="135">
        <v>0</v>
      </c>
      <c r="D116" s="135">
        <v>0</v>
      </c>
      <c r="E116" s="391">
        <f t="shared" si="22"/>
        <v>0</v>
      </c>
      <c r="F116" s="135">
        <v>0</v>
      </c>
      <c r="G116" s="136">
        <v>0</v>
      </c>
      <c r="H116" s="136">
        <v>0</v>
      </c>
      <c r="I116" s="136">
        <v>0</v>
      </c>
      <c r="J116" s="389">
        <f t="shared" si="23"/>
        <v>0</v>
      </c>
      <c r="K116" s="217"/>
    </row>
    <row r="117" spans="1:11" s="214" customFormat="1">
      <c r="A117" s="397" t="s">
        <v>143</v>
      </c>
      <c r="B117" s="394" t="s">
        <v>230</v>
      </c>
      <c r="C117" s="135">
        <v>0</v>
      </c>
      <c r="D117" s="135">
        <v>0</v>
      </c>
      <c r="E117" s="391">
        <f t="shared" si="22"/>
        <v>0</v>
      </c>
      <c r="F117" s="135">
        <v>0</v>
      </c>
      <c r="G117" s="136">
        <v>0</v>
      </c>
      <c r="H117" s="136">
        <v>0</v>
      </c>
      <c r="I117" s="136">
        <v>0</v>
      </c>
      <c r="J117" s="389">
        <f t="shared" si="23"/>
        <v>0</v>
      </c>
      <c r="K117" s="217"/>
    </row>
    <row r="118" spans="1:11">
      <c r="A118" s="109" t="s">
        <v>145</v>
      </c>
      <c r="B118" s="142" t="s">
        <v>231</v>
      </c>
      <c r="C118" s="135">
        <v>0</v>
      </c>
      <c r="D118" s="135">
        <v>0</v>
      </c>
      <c r="E118" s="121">
        <f t="shared" si="22"/>
        <v>0</v>
      </c>
      <c r="F118" s="135">
        <v>0</v>
      </c>
      <c r="G118" s="136">
        <v>0</v>
      </c>
      <c r="H118" s="136">
        <v>0</v>
      </c>
      <c r="I118" s="136">
        <v>0</v>
      </c>
      <c r="J118" s="123">
        <f t="shared" si="23"/>
        <v>0</v>
      </c>
    </row>
    <row r="119" spans="1:11" s="214" customFormat="1" ht="15.75" thickBot="1">
      <c r="A119" s="396" t="s">
        <v>147</v>
      </c>
      <c r="B119" s="395" t="s">
        <v>286</v>
      </c>
      <c r="C119" s="391">
        <v>0</v>
      </c>
      <c r="D119" s="391">
        <v>0</v>
      </c>
      <c r="E119" s="391">
        <f t="shared" si="22"/>
        <v>0</v>
      </c>
      <c r="F119" s="391">
        <v>0</v>
      </c>
      <c r="G119" s="390">
        <v>0</v>
      </c>
      <c r="H119" s="390">
        <v>0</v>
      </c>
      <c r="I119" s="390">
        <v>0</v>
      </c>
      <c r="J119" s="389">
        <f t="shared" si="23"/>
        <v>0</v>
      </c>
      <c r="K119" s="217" t="s">
        <v>457</v>
      </c>
    </row>
    <row r="120" spans="1:11" ht="16.5" thickTop="1" thickBot="1">
      <c r="A120" s="110"/>
      <c r="B120" s="146" t="s">
        <v>232</v>
      </c>
      <c r="C120" s="124">
        <f t="shared" ref="C120:J120" si="24">SUM(C112:C119)</f>
        <v>0</v>
      </c>
      <c r="D120" s="124">
        <f t="shared" si="24"/>
        <v>0</v>
      </c>
      <c r="E120" s="124">
        <f t="shared" si="24"/>
        <v>0</v>
      </c>
      <c r="F120" s="124">
        <f t="shared" si="24"/>
        <v>0</v>
      </c>
      <c r="G120" s="125">
        <f t="shared" si="24"/>
        <v>0</v>
      </c>
      <c r="H120" s="125">
        <f t="shared" si="24"/>
        <v>0</v>
      </c>
      <c r="I120" s="125">
        <f t="shared" si="24"/>
        <v>0</v>
      </c>
      <c r="J120" s="126">
        <f t="shared" si="24"/>
        <v>0</v>
      </c>
    </row>
    <row r="121" spans="1:11" ht="15.75" thickTop="1">
      <c r="A121" s="108"/>
      <c r="B121" s="147"/>
      <c r="C121" s="121"/>
      <c r="D121" s="121"/>
      <c r="E121" s="121"/>
      <c r="F121" s="121"/>
      <c r="G121" s="122"/>
      <c r="H121" s="122"/>
      <c r="I121" s="127"/>
      <c r="J121" s="123"/>
    </row>
    <row r="122" spans="1:11">
      <c r="A122" s="105" t="s">
        <v>233</v>
      </c>
      <c r="B122" s="144" t="s">
        <v>234</v>
      </c>
      <c r="C122" s="121"/>
      <c r="D122" s="121"/>
      <c r="E122" s="121"/>
      <c r="F122" s="121"/>
      <c r="G122" s="122"/>
      <c r="H122" s="122"/>
      <c r="I122" s="127"/>
      <c r="J122" s="123"/>
    </row>
    <row r="123" spans="1:11">
      <c r="A123" s="109" t="s">
        <v>132</v>
      </c>
      <c r="B123" s="142" t="s">
        <v>235</v>
      </c>
      <c r="C123" s="135">
        <v>0</v>
      </c>
      <c r="D123" s="135">
        <v>0</v>
      </c>
      <c r="E123" s="121">
        <f>+C123-D123</f>
        <v>0</v>
      </c>
      <c r="F123" s="135">
        <v>0</v>
      </c>
      <c r="G123" s="136">
        <v>0</v>
      </c>
      <c r="H123" s="136">
        <v>0</v>
      </c>
      <c r="I123" s="136">
        <v>0</v>
      </c>
      <c r="J123" s="123">
        <f>+E123+F123+G123+H123+I123</f>
        <v>0</v>
      </c>
    </row>
    <row r="124" spans="1:11">
      <c r="A124" s="109" t="s">
        <v>135</v>
      </c>
      <c r="B124" s="142" t="s">
        <v>236</v>
      </c>
      <c r="C124" s="135">
        <v>0</v>
      </c>
      <c r="D124" s="135">
        <v>0</v>
      </c>
      <c r="E124" s="121">
        <f>+C124-D124</f>
        <v>0</v>
      </c>
      <c r="F124" s="135">
        <v>0</v>
      </c>
      <c r="G124" s="136">
        <v>0</v>
      </c>
      <c r="H124" s="136">
        <v>0</v>
      </c>
      <c r="I124" s="136">
        <v>0</v>
      </c>
      <c r="J124" s="123">
        <f>+E124+F124+G124+H124+I124</f>
        <v>0</v>
      </c>
    </row>
    <row r="125" spans="1:11">
      <c r="A125" s="106" t="s">
        <v>137</v>
      </c>
      <c r="B125" s="142" t="s">
        <v>237</v>
      </c>
      <c r="C125" s="135">
        <v>0</v>
      </c>
      <c r="D125" s="135">
        <v>0</v>
      </c>
      <c r="E125" s="121">
        <f>+C125-D125</f>
        <v>0</v>
      </c>
      <c r="F125" s="135">
        <v>0</v>
      </c>
      <c r="G125" s="136">
        <v>0</v>
      </c>
      <c r="H125" s="136">
        <v>0</v>
      </c>
      <c r="I125" s="136">
        <v>0</v>
      </c>
      <c r="J125" s="123">
        <f>+E125+F125+G125+H125+I125</f>
        <v>0</v>
      </c>
    </row>
    <row r="126" spans="1:11">
      <c r="A126" s="106" t="s">
        <v>139</v>
      </c>
      <c r="B126" s="142" t="s">
        <v>238</v>
      </c>
      <c r="C126" s="135">
        <v>0</v>
      </c>
      <c r="D126" s="135">
        <v>0</v>
      </c>
      <c r="E126" s="121">
        <f>+C126-D126</f>
        <v>0</v>
      </c>
      <c r="F126" s="135">
        <v>0</v>
      </c>
      <c r="G126" s="136">
        <v>0</v>
      </c>
      <c r="H126" s="136">
        <v>0</v>
      </c>
      <c r="I126" s="136">
        <v>0</v>
      </c>
      <c r="J126" s="123">
        <f>+E126+F126+G126+H126+I126</f>
        <v>0</v>
      </c>
    </row>
    <row r="127" spans="1:11" s="214" customFormat="1" ht="27" thickBot="1">
      <c r="A127" s="393" t="s">
        <v>141</v>
      </c>
      <c r="B127" s="394" t="s">
        <v>287</v>
      </c>
      <c r="C127" s="391">
        <v>0</v>
      </c>
      <c r="D127" s="391">
        <v>0</v>
      </c>
      <c r="E127" s="391">
        <f>+C127-D127</f>
        <v>0</v>
      </c>
      <c r="F127" s="391">
        <v>0</v>
      </c>
      <c r="G127" s="390">
        <v>0</v>
      </c>
      <c r="H127" s="390">
        <v>0</v>
      </c>
      <c r="I127" s="390">
        <v>0</v>
      </c>
      <c r="J127" s="389">
        <f>+E127+F127+G127+H127+I127</f>
        <v>0</v>
      </c>
      <c r="K127" s="217" t="s">
        <v>457</v>
      </c>
    </row>
    <row r="128" spans="1:11" ht="16.5" thickTop="1" thickBot="1">
      <c r="A128" s="107"/>
      <c r="B128" s="146" t="s">
        <v>239</v>
      </c>
      <c r="C128" s="124">
        <f t="shared" ref="C128:J128" si="25">SUM(C123:C127)</f>
        <v>0</v>
      </c>
      <c r="D128" s="124">
        <f t="shared" si="25"/>
        <v>0</v>
      </c>
      <c r="E128" s="124">
        <f t="shared" si="25"/>
        <v>0</v>
      </c>
      <c r="F128" s="124">
        <f t="shared" si="25"/>
        <v>0</v>
      </c>
      <c r="G128" s="125">
        <f t="shared" si="25"/>
        <v>0</v>
      </c>
      <c r="H128" s="125">
        <f t="shared" si="25"/>
        <v>0</v>
      </c>
      <c r="I128" s="125">
        <f t="shared" si="25"/>
        <v>0</v>
      </c>
      <c r="J128" s="126">
        <f t="shared" si="25"/>
        <v>0</v>
      </c>
    </row>
    <row r="129" spans="1:11" ht="15.75" thickTop="1">
      <c r="A129" s="108"/>
      <c r="B129" s="147"/>
      <c r="C129" s="121"/>
      <c r="D129" s="121"/>
      <c r="E129" s="121"/>
      <c r="F129" s="121"/>
      <c r="G129" s="122"/>
      <c r="H129" s="122"/>
      <c r="I129" s="127"/>
      <c r="J129" s="123"/>
    </row>
    <row r="130" spans="1:11">
      <c r="A130" s="105" t="s">
        <v>240</v>
      </c>
      <c r="B130" s="149" t="s">
        <v>241</v>
      </c>
      <c r="C130" s="121"/>
      <c r="D130" s="121"/>
      <c r="E130" s="121"/>
      <c r="F130" s="121"/>
      <c r="G130" s="122"/>
      <c r="H130" s="122"/>
      <c r="I130" s="122"/>
      <c r="J130" s="123"/>
    </row>
    <row r="131" spans="1:11">
      <c r="A131" s="109" t="s">
        <v>132</v>
      </c>
      <c r="B131" s="142" t="s">
        <v>242</v>
      </c>
      <c r="C131" s="135">
        <v>0</v>
      </c>
      <c r="D131" s="135">
        <v>0</v>
      </c>
      <c r="E131" s="121">
        <f>+C131-D131</f>
        <v>0</v>
      </c>
      <c r="F131" s="135">
        <v>0</v>
      </c>
      <c r="G131" s="136">
        <v>0</v>
      </c>
      <c r="H131" s="136">
        <v>0</v>
      </c>
      <c r="I131" s="136">
        <v>0</v>
      </c>
      <c r="J131" s="123">
        <f>+E131+F131+G131+H131+I131</f>
        <v>0</v>
      </c>
    </row>
    <row r="132" spans="1:11">
      <c r="A132" s="109" t="s">
        <v>135</v>
      </c>
      <c r="B132" s="142" t="s">
        <v>243</v>
      </c>
      <c r="C132" s="135">
        <v>0</v>
      </c>
      <c r="D132" s="135">
        <v>0</v>
      </c>
      <c r="E132" s="121">
        <f>+C132-D132</f>
        <v>0</v>
      </c>
      <c r="F132" s="135">
        <v>0</v>
      </c>
      <c r="G132" s="136">
        <v>0</v>
      </c>
      <c r="H132" s="136">
        <v>0</v>
      </c>
      <c r="I132" s="136">
        <v>0</v>
      </c>
      <c r="J132" s="123">
        <f>+E132+F132+G132+H132+I132</f>
        <v>0</v>
      </c>
    </row>
    <row r="133" spans="1:11">
      <c r="A133" s="109" t="s">
        <v>137</v>
      </c>
      <c r="B133" s="142" t="s">
        <v>244</v>
      </c>
      <c r="C133" s="135">
        <v>0</v>
      </c>
      <c r="D133" s="135">
        <v>0</v>
      </c>
      <c r="E133" s="121">
        <f>+C133-D133</f>
        <v>0</v>
      </c>
      <c r="F133" s="135">
        <v>0</v>
      </c>
      <c r="G133" s="136">
        <v>0</v>
      </c>
      <c r="H133" s="136">
        <v>0</v>
      </c>
      <c r="I133" s="136">
        <v>0</v>
      </c>
      <c r="J133" s="123">
        <f>+E133+F133+G133+H133+I133</f>
        <v>0</v>
      </c>
    </row>
    <row r="134" spans="1:11" s="214" customFormat="1" ht="15.75" thickBot="1">
      <c r="A134" s="393" t="s">
        <v>139</v>
      </c>
      <c r="B134" s="394" t="s">
        <v>288</v>
      </c>
      <c r="C134" s="391">
        <v>0</v>
      </c>
      <c r="D134" s="391">
        <v>0</v>
      </c>
      <c r="E134" s="391">
        <f>+C134-D134</f>
        <v>0</v>
      </c>
      <c r="F134" s="391">
        <v>0</v>
      </c>
      <c r="G134" s="390">
        <v>0</v>
      </c>
      <c r="H134" s="390">
        <v>0</v>
      </c>
      <c r="I134" s="390">
        <v>0</v>
      </c>
      <c r="J134" s="389">
        <f>+E134+F134+G134+H134+I134</f>
        <v>0</v>
      </c>
      <c r="K134" s="217" t="s">
        <v>457</v>
      </c>
    </row>
    <row r="135" spans="1:11" ht="16.5" thickTop="1" thickBot="1">
      <c r="A135" s="107"/>
      <c r="B135" s="143" t="s">
        <v>245</v>
      </c>
      <c r="C135" s="124">
        <f t="shared" ref="C135:J135" si="26">SUM(C131:C134)</f>
        <v>0</v>
      </c>
      <c r="D135" s="124">
        <f t="shared" si="26"/>
        <v>0</v>
      </c>
      <c r="E135" s="124">
        <f t="shared" si="26"/>
        <v>0</v>
      </c>
      <c r="F135" s="124">
        <f t="shared" si="26"/>
        <v>0</v>
      </c>
      <c r="G135" s="125">
        <f t="shared" si="26"/>
        <v>0</v>
      </c>
      <c r="H135" s="125">
        <f t="shared" si="26"/>
        <v>0</v>
      </c>
      <c r="I135" s="125">
        <f t="shared" si="26"/>
        <v>0</v>
      </c>
      <c r="J135" s="126">
        <f t="shared" si="26"/>
        <v>0</v>
      </c>
    </row>
    <row r="136" spans="1:11" ht="15.75" thickTop="1">
      <c r="A136" s="108"/>
      <c r="B136" s="147"/>
      <c r="C136" s="121"/>
      <c r="D136" s="121"/>
      <c r="E136" s="121"/>
      <c r="F136" s="121"/>
      <c r="G136" s="122"/>
      <c r="H136" s="122"/>
      <c r="I136" s="127"/>
      <c r="J136" s="123"/>
    </row>
    <row r="137" spans="1:11">
      <c r="A137" s="105" t="s">
        <v>246</v>
      </c>
      <c r="B137" s="144" t="s">
        <v>247</v>
      </c>
      <c r="C137" s="121"/>
      <c r="D137" s="121"/>
      <c r="E137" s="121"/>
      <c r="F137" s="121"/>
      <c r="G137" s="122"/>
      <c r="H137" s="122"/>
      <c r="I137" s="127"/>
      <c r="J137" s="123"/>
    </row>
    <row r="138" spans="1:11">
      <c r="A138" s="109" t="s">
        <v>132</v>
      </c>
      <c r="B138" s="142" t="s">
        <v>248</v>
      </c>
      <c r="C138" s="135">
        <v>0</v>
      </c>
      <c r="D138" s="135">
        <v>0</v>
      </c>
      <c r="E138" s="121">
        <f>+C138-D138</f>
        <v>0</v>
      </c>
      <c r="F138" s="135">
        <v>0</v>
      </c>
      <c r="G138" s="136">
        <v>0</v>
      </c>
      <c r="H138" s="136">
        <v>0</v>
      </c>
      <c r="I138" s="136">
        <v>0</v>
      </c>
      <c r="J138" s="123">
        <f>+E138+F138+G138+H138+I138</f>
        <v>0</v>
      </c>
    </row>
    <row r="139" spans="1:11">
      <c r="A139" s="109" t="s">
        <v>135</v>
      </c>
      <c r="B139" s="142" t="s">
        <v>249</v>
      </c>
      <c r="C139" s="135">
        <v>0</v>
      </c>
      <c r="D139" s="135">
        <v>0</v>
      </c>
      <c r="E139" s="121">
        <f>+C139-D139</f>
        <v>0</v>
      </c>
      <c r="F139" s="135">
        <v>0</v>
      </c>
      <c r="G139" s="136">
        <v>0</v>
      </c>
      <c r="H139" s="136">
        <v>0</v>
      </c>
      <c r="I139" s="136">
        <v>0</v>
      </c>
      <c r="J139" s="123">
        <f>+E139+F139+G139+H139+I139</f>
        <v>0</v>
      </c>
    </row>
    <row r="140" spans="1:11" s="214" customFormat="1" ht="27" thickBot="1">
      <c r="A140" s="393" t="s">
        <v>137</v>
      </c>
      <c r="B140" s="394" t="s">
        <v>289</v>
      </c>
      <c r="C140" s="391">
        <v>0</v>
      </c>
      <c r="D140" s="391">
        <v>0</v>
      </c>
      <c r="E140" s="391">
        <f>+C140-D140</f>
        <v>0</v>
      </c>
      <c r="F140" s="391">
        <v>0</v>
      </c>
      <c r="G140" s="390">
        <v>0</v>
      </c>
      <c r="H140" s="390">
        <v>0</v>
      </c>
      <c r="I140" s="390">
        <v>0</v>
      </c>
      <c r="J140" s="389">
        <f>+E140+F140+G140+H140+I140</f>
        <v>0</v>
      </c>
      <c r="K140" s="217" t="s">
        <v>457</v>
      </c>
    </row>
    <row r="141" spans="1:11" ht="16.5" thickTop="1" thickBot="1">
      <c r="A141" s="107"/>
      <c r="B141" s="143" t="s">
        <v>250</v>
      </c>
      <c r="C141" s="124">
        <f t="shared" ref="C141:J141" si="27">SUM(C138:C140)</f>
        <v>0</v>
      </c>
      <c r="D141" s="124">
        <f t="shared" si="27"/>
        <v>0</v>
      </c>
      <c r="E141" s="124">
        <f t="shared" si="27"/>
        <v>0</v>
      </c>
      <c r="F141" s="124">
        <f t="shared" si="27"/>
        <v>0</v>
      </c>
      <c r="G141" s="124">
        <f t="shared" si="27"/>
        <v>0</v>
      </c>
      <c r="H141" s="124">
        <f t="shared" si="27"/>
        <v>0</v>
      </c>
      <c r="I141" s="124">
        <f t="shared" si="27"/>
        <v>0</v>
      </c>
      <c r="J141" s="126">
        <f t="shared" si="27"/>
        <v>0</v>
      </c>
    </row>
    <row r="142" spans="1:11" ht="15.75" thickTop="1">
      <c r="A142" s="108"/>
      <c r="B142" s="147"/>
      <c r="C142" s="121"/>
      <c r="D142" s="121"/>
      <c r="E142" s="121"/>
      <c r="F142" s="121"/>
      <c r="G142" s="122"/>
      <c r="H142" s="122"/>
      <c r="I142" s="127"/>
      <c r="J142" s="123"/>
    </row>
    <row r="143" spans="1:11">
      <c r="A143" s="105" t="s">
        <v>251</v>
      </c>
      <c r="B143" s="144" t="s">
        <v>252</v>
      </c>
      <c r="C143" s="121"/>
      <c r="D143" s="121"/>
      <c r="E143" s="121"/>
      <c r="F143" s="121"/>
      <c r="G143" s="122"/>
      <c r="H143" s="122"/>
      <c r="I143" s="127"/>
      <c r="J143" s="123"/>
    </row>
    <row r="144" spans="1:11">
      <c r="A144" s="106" t="s">
        <v>132</v>
      </c>
      <c r="B144" s="142" t="s">
        <v>253</v>
      </c>
      <c r="C144" s="135">
        <v>0</v>
      </c>
      <c r="D144" s="135">
        <v>0</v>
      </c>
      <c r="E144" s="121">
        <f>+C144-D144</f>
        <v>0</v>
      </c>
      <c r="F144" s="135">
        <v>0</v>
      </c>
      <c r="G144" s="136">
        <v>0</v>
      </c>
      <c r="H144" s="136">
        <v>0</v>
      </c>
      <c r="I144" s="136">
        <v>0</v>
      </c>
      <c r="J144" s="123">
        <f>+E144+F144+G144+H144+I144</f>
        <v>0</v>
      </c>
    </row>
    <row r="145" spans="1:11" s="214" customFormat="1" ht="27" thickBot="1">
      <c r="A145" s="393" t="s">
        <v>135</v>
      </c>
      <c r="B145" s="394" t="s">
        <v>290</v>
      </c>
      <c r="C145" s="391">
        <v>0</v>
      </c>
      <c r="D145" s="391">
        <v>0</v>
      </c>
      <c r="E145" s="391">
        <f>+C145-D145</f>
        <v>0</v>
      </c>
      <c r="F145" s="391">
        <v>0</v>
      </c>
      <c r="G145" s="390">
        <v>0</v>
      </c>
      <c r="H145" s="390">
        <v>0</v>
      </c>
      <c r="I145" s="390">
        <v>0</v>
      </c>
      <c r="J145" s="389">
        <f>+E145+F145+G145+H145+I145</f>
        <v>0</v>
      </c>
      <c r="K145" s="217" t="s">
        <v>457</v>
      </c>
    </row>
    <row r="146" spans="1:11" ht="16.5" thickTop="1" thickBot="1">
      <c r="A146" s="107"/>
      <c r="B146" s="143" t="s">
        <v>254</v>
      </c>
      <c r="C146" s="124">
        <f t="shared" ref="C146:J146" si="28">SUM(C144:C145)</f>
        <v>0</v>
      </c>
      <c r="D146" s="124">
        <f t="shared" si="28"/>
        <v>0</v>
      </c>
      <c r="E146" s="124">
        <f t="shared" si="28"/>
        <v>0</v>
      </c>
      <c r="F146" s="124">
        <f t="shared" si="28"/>
        <v>0</v>
      </c>
      <c r="G146" s="124">
        <f t="shared" si="28"/>
        <v>0</v>
      </c>
      <c r="H146" s="124">
        <f t="shared" si="28"/>
        <v>0</v>
      </c>
      <c r="I146" s="124">
        <f t="shared" si="28"/>
        <v>0</v>
      </c>
      <c r="J146" s="126">
        <f t="shared" si="28"/>
        <v>0</v>
      </c>
    </row>
    <row r="147" spans="1:11" ht="15.75" thickTop="1">
      <c r="A147" s="108"/>
      <c r="B147" s="147"/>
      <c r="C147" s="121"/>
      <c r="D147" s="121"/>
      <c r="E147" s="121"/>
      <c r="F147" s="121"/>
      <c r="G147" s="122"/>
      <c r="H147" s="122"/>
      <c r="I147" s="127"/>
      <c r="J147" s="123"/>
    </row>
    <row r="148" spans="1:11">
      <c r="A148" s="105" t="s">
        <v>255</v>
      </c>
      <c r="B148" s="149" t="s">
        <v>256</v>
      </c>
      <c r="C148" s="121"/>
      <c r="D148" s="121"/>
      <c r="E148" s="121"/>
      <c r="F148" s="121"/>
      <c r="G148" s="122"/>
      <c r="H148" s="122"/>
      <c r="I148" s="127"/>
      <c r="J148" s="123"/>
    </row>
    <row r="149" spans="1:11">
      <c r="A149" s="109" t="s">
        <v>132</v>
      </c>
      <c r="B149" s="150" t="s">
        <v>257</v>
      </c>
      <c r="C149" s="135">
        <v>0</v>
      </c>
      <c r="D149" s="135">
        <v>0</v>
      </c>
      <c r="E149" s="121">
        <f>+C149-D149</f>
        <v>0</v>
      </c>
      <c r="F149" s="135">
        <v>0</v>
      </c>
      <c r="G149" s="136">
        <v>0</v>
      </c>
      <c r="H149" s="136">
        <v>0</v>
      </c>
      <c r="I149" s="136">
        <v>0</v>
      </c>
      <c r="J149" s="123">
        <f>+E149+F149+G149+H149+I149</f>
        <v>0</v>
      </c>
    </row>
    <row r="150" spans="1:11" s="214" customFormat="1" ht="27" thickBot="1">
      <c r="A150" s="393" t="s">
        <v>135</v>
      </c>
      <c r="B150" s="394" t="s">
        <v>291</v>
      </c>
      <c r="C150" s="391">
        <v>0</v>
      </c>
      <c r="D150" s="391">
        <v>0</v>
      </c>
      <c r="E150" s="391">
        <f>+C150-D150</f>
        <v>0</v>
      </c>
      <c r="F150" s="391">
        <v>0</v>
      </c>
      <c r="G150" s="390">
        <v>0</v>
      </c>
      <c r="H150" s="390">
        <v>0</v>
      </c>
      <c r="I150" s="390">
        <v>0</v>
      </c>
      <c r="J150" s="389">
        <f>+E150+F150+G150+H150+I150</f>
        <v>0</v>
      </c>
      <c r="K150" s="217" t="s">
        <v>457</v>
      </c>
    </row>
    <row r="151" spans="1:11" ht="16.5" thickTop="1" thickBot="1">
      <c r="A151" s="107"/>
      <c r="B151" s="143" t="s">
        <v>258</v>
      </c>
      <c r="C151" s="124">
        <f t="shared" ref="C151:J151" si="29">SUM(C149:C150)</f>
        <v>0</v>
      </c>
      <c r="D151" s="124">
        <f t="shared" si="29"/>
        <v>0</v>
      </c>
      <c r="E151" s="124">
        <f t="shared" si="29"/>
        <v>0</v>
      </c>
      <c r="F151" s="124">
        <f t="shared" si="29"/>
        <v>0</v>
      </c>
      <c r="G151" s="125">
        <f t="shared" si="29"/>
        <v>0</v>
      </c>
      <c r="H151" s="125">
        <f t="shared" si="29"/>
        <v>0</v>
      </c>
      <c r="I151" s="125">
        <f t="shared" si="29"/>
        <v>0</v>
      </c>
      <c r="J151" s="126">
        <f t="shared" si="29"/>
        <v>0</v>
      </c>
    </row>
    <row r="152" spans="1:11" ht="15.75" thickTop="1">
      <c r="A152" s="108"/>
      <c r="B152" s="147"/>
      <c r="C152" s="121"/>
      <c r="D152" s="121"/>
      <c r="E152" s="121"/>
      <c r="F152" s="121"/>
      <c r="G152" s="122"/>
      <c r="H152" s="122"/>
      <c r="I152" s="127"/>
      <c r="J152" s="123"/>
    </row>
    <row r="153" spans="1:11">
      <c r="A153" s="105" t="s">
        <v>259</v>
      </c>
      <c r="B153" s="144" t="s">
        <v>260</v>
      </c>
      <c r="C153" s="121"/>
      <c r="D153" s="121"/>
      <c r="E153" s="121"/>
      <c r="F153" s="121"/>
      <c r="G153" s="122"/>
      <c r="H153" s="122"/>
      <c r="I153" s="127"/>
      <c r="J153" s="123"/>
    </row>
    <row r="154" spans="1:11">
      <c r="A154" s="109" t="s">
        <v>132</v>
      </c>
      <c r="B154" s="150" t="s">
        <v>261</v>
      </c>
      <c r="C154" s="135">
        <v>0</v>
      </c>
      <c r="D154" s="135">
        <v>0</v>
      </c>
      <c r="E154" s="121">
        <f>+C154-D154</f>
        <v>0</v>
      </c>
      <c r="F154" s="135">
        <v>0</v>
      </c>
      <c r="G154" s="136">
        <v>0</v>
      </c>
      <c r="H154" s="136">
        <v>0</v>
      </c>
      <c r="I154" s="136">
        <v>0</v>
      </c>
      <c r="J154" s="123">
        <f>+E154+F154+G154+H154+I154</f>
        <v>0</v>
      </c>
    </row>
    <row r="155" spans="1:11" s="214" customFormat="1" ht="15.75" thickBot="1">
      <c r="A155" s="393" t="s">
        <v>135</v>
      </c>
      <c r="B155" s="392" t="s">
        <v>292</v>
      </c>
      <c r="C155" s="391">
        <v>0</v>
      </c>
      <c r="D155" s="391">
        <v>0</v>
      </c>
      <c r="E155" s="391">
        <f>+C155-D155</f>
        <v>0</v>
      </c>
      <c r="F155" s="391">
        <v>0</v>
      </c>
      <c r="G155" s="390">
        <v>0</v>
      </c>
      <c r="H155" s="390">
        <v>0</v>
      </c>
      <c r="I155" s="390">
        <v>0</v>
      </c>
      <c r="J155" s="389">
        <f>+E155+F155+G155+H155+I155</f>
        <v>0</v>
      </c>
      <c r="K155" s="217" t="s">
        <v>457</v>
      </c>
    </row>
    <row r="156" spans="1:11" ht="16.5" thickTop="1" thickBot="1">
      <c r="A156" s="111"/>
      <c r="B156" s="146" t="s">
        <v>262</v>
      </c>
      <c r="C156" s="124">
        <f t="shared" ref="C156:J156" si="30">+C155+C154</f>
        <v>0</v>
      </c>
      <c r="D156" s="124">
        <f t="shared" si="30"/>
        <v>0</v>
      </c>
      <c r="E156" s="124">
        <f t="shared" si="30"/>
        <v>0</v>
      </c>
      <c r="F156" s="124">
        <f t="shared" si="30"/>
        <v>0</v>
      </c>
      <c r="G156" s="124">
        <f t="shared" si="30"/>
        <v>0</v>
      </c>
      <c r="H156" s="124">
        <f t="shared" si="30"/>
        <v>0</v>
      </c>
      <c r="I156" s="124">
        <f t="shared" si="30"/>
        <v>0</v>
      </c>
      <c r="J156" s="126">
        <f t="shared" si="30"/>
        <v>0</v>
      </c>
    </row>
    <row r="157" spans="1:11" ht="15.75" thickTop="1">
      <c r="A157" s="112"/>
      <c r="B157" s="113"/>
      <c r="C157" s="121"/>
      <c r="D157" s="121"/>
      <c r="E157" s="121"/>
      <c r="F157" s="121"/>
      <c r="G157" s="122"/>
      <c r="H157" s="122"/>
      <c r="I157" s="127"/>
      <c r="J157" s="123"/>
    </row>
    <row r="158" spans="1:11" ht="15.75" thickBot="1">
      <c r="A158" s="114"/>
      <c r="B158" s="115" t="s">
        <v>263</v>
      </c>
      <c r="C158" s="128">
        <f t="shared" ref="C158:J158" si="31">+C156+C151+C146+C141+C135+C128+C120+C109+C96+C90+C81+C69+C63+C58+C52+C46+C35+C29+C23</f>
        <v>0</v>
      </c>
      <c r="D158" s="128">
        <f t="shared" si="31"/>
        <v>0</v>
      </c>
      <c r="E158" s="128">
        <f t="shared" si="31"/>
        <v>0</v>
      </c>
      <c r="F158" s="128">
        <f t="shared" si="31"/>
        <v>0</v>
      </c>
      <c r="G158" s="129">
        <f t="shared" si="31"/>
        <v>0</v>
      </c>
      <c r="H158" s="129">
        <f t="shared" si="31"/>
        <v>0</v>
      </c>
      <c r="I158" s="130">
        <f t="shared" si="31"/>
        <v>0</v>
      </c>
      <c r="J158" s="131">
        <f t="shared" si="31"/>
        <v>0</v>
      </c>
    </row>
    <row r="159" spans="1:11" ht="15.75" thickTop="1">
      <c r="A159" s="132"/>
      <c r="B159" s="133"/>
      <c r="C159" s="134"/>
      <c r="D159" s="134"/>
      <c r="E159" s="134"/>
      <c r="F159" s="134"/>
      <c r="G159" s="134"/>
      <c r="H159" s="134"/>
      <c r="I159" s="134"/>
      <c r="J159" s="134"/>
    </row>
    <row r="160" spans="1:11" ht="107.25" customHeight="1">
      <c r="A160" s="116" t="s">
        <v>264</v>
      </c>
      <c r="B160" s="688" t="s">
        <v>265</v>
      </c>
      <c r="C160" s="688"/>
      <c r="D160" s="688"/>
      <c r="E160" s="688"/>
      <c r="F160" s="688"/>
      <c r="G160" s="688"/>
      <c r="H160" s="688"/>
      <c r="I160" s="688"/>
      <c r="J160" s="688"/>
    </row>
    <row r="161" spans="1:10" ht="45.75" customHeight="1">
      <c r="A161" s="116" t="s">
        <v>266</v>
      </c>
      <c r="B161" s="688" t="s">
        <v>267</v>
      </c>
      <c r="C161" s="688"/>
      <c r="D161" s="688"/>
      <c r="E161" s="688"/>
      <c r="F161" s="688"/>
      <c r="G161" s="688"/>
      <c r="H161" s="688"/>
      <c r="I161" s="688"/>
      <c r="J161" s="688"/>
    </row>
    <row r="162" spans="1:10" ht="45.75" customHeight="1">
      <c r="A162" s="116" t="s">
        <v>130</v>
      </c>
      <c r="B162" s="688" t="s">
        <v>268</v>
      </c>
      <c r="C162" s="688"/>
      <c r="D162" s="688"/>
      <c r="E162" s="688"/>
      <c r="F162" s="688"/>
      <c r="G162" s="688"/>
      <c r="H162" s="688"/>
      <c r="I162" s="688"/>
      <c r="J162" s="688"/>
    </row>
    <row r="163" spans="1:10" ht="48" customHeight="1">
      <c r="A163" s="116" t="s">
        <v>269</v>
      </c>
      <c r="B163" s="688" t="s">
        <v>270</v>
      </c>
      <c r="C163" s="688"/>
      <c r="D163" s="688"/>
      <c r="E163" s="688"/>
      <c r="F163" s="688"/>
      <c r="G163" s="688"/>
      <c r="H163" s="688"/>
      <c r="I163" s="688"/>
      <c r="J163" s="688"/>
    </row>
  </sheetData>
  <sheetProtection password="D3C7" sheet="1"/>
  <mergeCells count="15">
    <mergeCell ref="D7:D8"/>
    <mergeCell ref="E7:E8"/>
    <mergeCell ref="F7:I7"/>
    <mergeCell ref="J7:J8"/>
    <mergeCell ref="K7:K9"/>
    <mergeCell ref="B160:J160"/>
    <mergeCell ref="B161:J161"/>
    <mergeCell ref="B162:J162"/>
    <mergeCell ref="B163:J163"/>
    <mergeCell ref="A2:J2"/>
    <mergeCell ref="A3:J3"/>
    <mergeCell ref="A5:J5"/>
    <mergeCell ref="A6:B6"/>
    <mergeCell ref="A7:B8"/>
    <mergeCell ref="C7:C8"/>
  </mergeCells>
  <conditionalFormatting sqref="C11:J158">
    <cfRule type="cellIs" dxfId="48" priority="1" stopIfTrue="1" operator="lessThan">
      <formula>0</formula>
    </cfRule>
  </conditionalFormatting>
  <printOptions horizontalCentered="1"/>
  <pageMargins left="0.23622047244094491" right="0.23622047244094491" top="0.74803149606299213" bottom="0.74803149606299213"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5"/>
  <sheetViews>
    <sheetView showGridLines="0" zoomScaleNormal="100" workbookViewId="0">
      <selection sqref="A1:H1"/>
    </sheetView>
  </sheetViews>
  <sheetFormatPr defaultRowHeight="15"/>
  <cols>
    <col min="1" max="1" width="9.28515625" style="1" customWidth="1"/>
    <col min="2" max="2" width="62.42578125" style="1" customWidth="1"/>
    <col min="3" max="3" width="12.7109375" style="1" customWidth="1"/>
    <col min="4" max="4" width="10.5703125" style="1" hidden="1" customWidth="1"/>
    <col min="5" max="5" width="12.7109375" style="1" customWidth="1"/>
    <col min="6" max="6" width="13.5703125" style="1" hidden="1" customWidth="1"/>
    <col min="7" max="8" width="12.7109375" style="1" customWidth="1"/>
    <col min="9" max="9" width="8.42578125" style="1" customWidth="1"/>
    <col min="10" max="16384" width="9.140625" style="1"/>
  </cols>
  <sheetData>
    <row r="1" spans="1:21">
      <c r="A1" s="643"/>
      <c r="B1" s="643"/>
      <c r="C1" s="643"/>
      <c r="D1" s="643"/>
      <c r="E1" s="643"/>
      <c r="F1" s="643"/>
      <c r="G1" s="643"/>
      <c r="H1" s="643"/>
      <c r="I1" s="214"/>
      <c r="J1" s="214"/>
      <c r="K1" s="214"/>
      <c r="L1" s="214"/>
      <c r="M1" s="214"/>
      <c r="N1" s="214"/>
      <c r="O1" s="214"/>
      <c r="P1" s="214"/>
    </row>
    <row r="2" spans="1:21" ht="26.25">
      <c r="A2" s="644" t="s">
        <v>0</v>
      </c>
      <c r="B2" s="645"/>
      <c r="C2" s="645"/>
      <c r="D2" s="645"/>
      <c r="E2" s="645"/>
      <c r="F2" s="645"/>
      <c r="G2" s="645"/>
      <c r="H2" s="646"/>
      <c r="I2" s="214"/>
      <c r="J2" s="214"/>
      <c r="K2" s="214"/>
      <c r="L2" s="214"/>
      <c r="M2" s="214"/>
      <c r="N2" s="214"/>
      <c r="O2" s="214"/>
      <c r="P2" s="214"/>
    </row>
    <row r="3" spans="1:21">
      <c r="A3" s="724" t="s">
        <v>293</v>
      </c>
      <c r="B3" s="724"/>
      <c r="C3" s="724"/>
      <c r="D3" s="724"/>
      <c r="E3" s="724"/>
      <c r="F3" s="724"/>
      <c r="G3" s="724"/>
      <c r="H3" s="724"/>
      <c r="I3" s="213"/>
      <c r="J3" s="214"/>
      <c r="K3" s="214"/>
      <c r="L3" s="214"/>
      <c r="M3" s="214"/>
      <c r="N3" s="214"/>
      <c r="O3" s="214"/>
      <c r="P3" s="214"/>
    </row>
    <row r="4" spans="1:21" ht="21">
      <c r="A4" s="151"/>
      <c r="B4" s="151"/>
      <c r="C4" s="151"/>
      <c r="D4" s="151"/>
      <c r="E4" s="151"/>
      <c r="F4" s="151"/>
      <c r="G4" s="151"/>
      <c r="H4" s="151"/>
      <c r="I4" s="214"/>
      <c r="J4" s="708" t="s">
        <v>427</v>
      </c>
      <c r="K4" s="709"/>
      <c r="L4" s="709"/>
      <c r="M4" s="710"/>
      <c r="N4" s="215">
        <v>100</v>
      </c>
      <c r="O4" s="705" t="s">
        <v>428</v>
      </c>
      <c r="P4" s="706"/>
    </row>
    <row r="5" spans="1:21" ht="21">
      <c r="A5" s="692" t="s">
        <v>389</v>
      </c>
      <c r="B5" s="692"/>
      <c r="C5" s="692"/>
      <c r="D5" s="692"/>
      <c r="E5" s="692"/>
      <c r="F5" s="692"/>
      <c r="G5" s="692"/>
      <c r="H5" s="692"/>
      <c r="I5" s="216" t="s">
        <v>388</v>
      </c>
      <c r="J5" s="708" t="s">
        <v>429</v>
      </c>
      <c r="K5" s="709"/>
      <c r="L5" s="709"/>
      <c r="M5" s="710"/>
      <c r="N5" s="215">
        <v>100</v>
      </c>
      <c r="O5" s="705" t="s">
        <v>430</v>
      </c>
      <c r="P5" s="707"/>
    </row>
    <row r="6" spans="1:21" ht="21">
      <c r="A6" s="692" t="s">
        <v>294</v>
      </c>
      <c r="B6" s="692"/>
      <c r="C6" s="692"/>
      <c r="D6" s="692"/>
      <c r="E6" s="692"/>
      <c r="F6" s="692"/>
      <c r="G6" s="692"/>
      <c r="H6" s="692"/>
      <c r="I6" s="214"/>
      <c r="J6" s="214"/>
      <c r="K6" s="214"/>
      <c r="L6" s="214"/>
      <c r="M6" s="214"/>
      <c r="N6" s="214"/>
      <c r="O6" s="214"/>
      <c r="P6" s="214"/>
    </row>
    <row r="7" spans="1:21" ht="15.75" thickBot="1">
      <c r="A7" s="152"/>
      <c r="B7" s="152"/>
      <c r="C7" s="152"/>
      <c r="D7" s="152"/>
      <c r="E7" s="152"/>
      <c r="F7" s="152"/>
      <c r="G7" s="152"/>
      <c r="H7" s="152"/>
      <c r="I7" s="214"/>
      <c r="J7" s="214"/>
      <c r="K7" s="214"/>
      <c r="L7" s="214"/>
      <c r="M7" s="214"/>
      <c r="N7" s="214"/>
      <c r="O7" s="214"/>
      <c r="P7" s="214"/>
    </row>
    <row r="8" spans="1:21" ht="60" customHeight="1" thickTop="1">
      <c r="A8" s="716" t="s">
        <v>295</v>
      </c>
      <c r="B8" s="711" t="s">
        <v>296</v>
      </c>
      <c r="C8" s="711" t="s">
        <v>297</v>
      </c>
      <c r="D8" s="711" t="s">
        <v>386</v>
      </c>
      <c r="E8" s="711" t="s">
        <v>386</v>
      </c>
      <c r="F8" s="722" t="s">
        <v>387</v>
      </c>
      <c r="G8" s="722" t="s">
        <v>387</v>
      </c>
      <c r="H8" s="720" t="s">
        <v>298</v>
      </c>
      <c r="I8" s="713" t="s">
        <v>424</v>
      </c>
      <c r="J8" s="707"/>
      <c r="K8" s="707"/>
      <c r="L8" s="707"/>
      <c r="M8" s="707"/>
      <c r="N8" s="707"/>
      <c r="O8" s="707"/>
      <c r="P8" s="707"/>
      <c r="Q8" s="672"/>
      <c r="R8" s="672"/>
      <c r="S8" s="672"/>
      <c r="T8" s="672"/>
      <c r="U8" s="672"/>
    </row>
    <row r="9" spans="1:21" ht="60" customHeight="1" thickBot="1">
      <c r="A9" s="717"/>
      <c r="B9" s="718"/>
      <c r="C9" s="712"/>
      <c r="D9" s="712"/>
      <c r="E9" s="712"/>
      <c r="F9" s="723"/>
      <c r="G9" s="723"/>
      <c r="H9" s="721"/>
      <c r="I9" s="714"/>
      <c r="J9" s="707"/>
      <c r="K9" s="707"/>
      <c r="L9" s="707"/>
      <c r="M9" s="707"/>
      <c r="N9" s="707"/>
      <c r="O9" s="707"/>
      <c r="P9" s="707"/>
      <c r="Q9" s="672"/>
      <c r="R9" s="672"/>
      <c r="S9" s="672"/>
      <c r="T9" s="672"/>
      <c r="U9" s="672"/>
    </row>
    <row r="10" spans="1:21" ht="15.75" thickTop="1">
      <c r="A10" s="303"/>
      <c r="B10" s="302"/>
      <c r="C10" s="256"/>
      <c r="D10" s="300"/>
      <c r="E10" s="300"/>
      <c r="F10" s="301"/>
      <c r="G10" s="300"/>
      <c r="H10" s="299"/>
      <c r="I10" s="217"/>
      <c r="J10" s="214"/>
      <c r="K10" s="214"/>
      <c r="L10" s="214"/>
      <c r="M10" s="214"/>
      <c r="N10" s="214"/>
      <c r="O10" s="214"/>
      <c r="P10" s="214"/>
    </row>
    <row r="11" spans="1:21">
      <c r="A11" s="298"/>
      <c r="B11" s="297" t="s">
        <v>299</v>
      </c>
      <c r="C11" s="296"/>
      <c r="D11" s="255"/>
      <c r="E11" s="255"/>
      <c r="F11" s="286"/>
      <c r="G11" s="255"/>
      <c r="H11" s="295"/>
      <c r="I11" s="216"/>
      <c r="J11" s="214"/>
      <c r="K11" s="214"/>
      <c r="L11" s="214"/>
      <c r="M11" s="214"/>
      <c r="N11" s="214"/>
      <c r="O11" s="214"/>
      <c r="P11" s="214"/>
    </row>
    <row r="12" spans="1:21">
      <c r="A12" s="293"/>
      <c r="B12" s="275"/>
      <c r="C12" s="244"/>
      <c r="D12" s="255"/>
      <c r="E12" s="255"/>
      <c r="F12" s="286"/>
      <c r="G12" s="255"/>
      <c r="H12" s="294"/>
      <c r="I12" s="216"/>
      <c r="J12" s="218"/>
      <c r="K12" s="219"/>
      <c r="L12" s="219"/>
      <c r="M12" s="219"/>
      <c r="N12" s="220"/>
      <c r="O12" s="214"/>
      <c r="P12" s="214"/>
    </row>
    <row r="13" spans="1:21">
      <c r="A13" s="284" t="s">
        <v>300</v>
      </c>
      <c r="B13" s="275" t="s">
        <v>301</v>
      </c>
      <c r="C13" s="244">
        <f>C14+C15</f>
        <v>0</v>
      </c>
      <c r="D13" s="243">
        <f>D14+D15</f>
        <v>0</v>
      </c>
      <c r="E13" s="422">
        <f>E14+E15</f>
        <v>0</v>
      </c>
      <c r="F13" s="423">
        <f>F14+F15</f>
        <v>0</v>
      </c>
      <c r="G13" s="422">
        <f>G14+G15</f>
        <v>0</v>
      </c>
      <c r="H13" s="417">
        <f>IF(C13&lt;&gt;0,G13/C13,0)</f>
        <v>0</v>
      </c>
      <c r="I13" s="217"/>
      <c r="J13" s="218"/>
      <c r="K13" s="219"/>
      <c r="L13" s="219"/>
      <c r="M13" s="219"/>
      <c r="N13" s="220"/>
      <c r="O13" s="214"/>
      <c r="P13" s="214"/>
    </row>
    <row r="14" spans="1:21">
      <c r="A14" s="284"/>
      <c r="B14" s="287" t="s">
        <v>302</v>
      </c>
      <c r="C14" s="259">
        <v>0</v>
      </c>
      <c r="D14" s="291"/>
      <c r="E14" s="291"/>
      <c r="F14" s="291"/>
      <c r="G14" s="291"/>
      <c r="H14" s="290"/>
      <c r="I14" s="217"/>
      <c r="J14" s="214"/>
      <c r="K14" s="214"/>
      <c r="L14" s="214"/>
      <c r="M14" s="214"/>
      <c r="N14" s="214"/>
      <c r="O14" s="214"/>
      <c r="P14" s="214"/>
    </row>
    <row r="15" spans="1:21">
      <c r="A15" s="284"/>
      <c r="B15" s="289" t="s">
        <v>303</v>
      </c>
      <c r="C15" s="259">
        <v>0</v>
      </c>
      <c r="D15" s="247">
        <v>0</v>
      </c>
      <c r="E15" s="247">
        <f>INT(((D15*$N$4/100)*100)+0.5)/100</f>
        <v>0</v>
      </c>
      <c r="F15" s="248">
        <v>0</v>
      </c>
      <c r="G15" s="247">
        <f>INT(((F15*$N$5/100)*100)+0.5)/100</f>
        <v>0</v>
      </c>
      <c r="H15" s="238">
        <f>IF(C15&lt;&gt;0,G15/C15,0)</f>
        <v>0</v>
      </c>
      <c r="I15" s="217"/>
      <c r="J15" s="214"/>
      <c r="K15" s="214"/>
      <c r="L15" s="214"/>
      <c r="M15" s="214"/>
      <c r="N15" s="214"/>
      <c r="O15" s="214"/>
      <c r="P15" s="214"/>
    </row>
    <row r="16" spans="1:21">
      <c r="A16" s="273" t="s">
        <v>304</v>
      </c>
      <c r="B16" s="257"/>
      <c r="C16" s="276"/>
      <c r="D16" s="255"/>
      <c r="E16" s="255"/>
      <c r="F16" s="286"/>
      <c r="G16" s="255"/>
      <c r="H16" s="238"/>
      <c r="I16" s="217"/>
      <c r="J16" s="214"/>
      <c r="K16" s="214"/>
      <c r="L16" s="214"/>
      <c r="M16" s="214"/>
      <c r="N16" s="214"/>
      <c r="O16" s="214"/>
      <c r="P16" s="214"/>
    </row>
    <row r="17" spans="1:16">
      <c r="A17" s="284" t="s">
        <v>305</v>
      </c>
      <c r="B17" s="245" t="s">
        <v>379</v>
      </c>
      <c r="C17" s="341">
        <f>C18+C19</f>
        <v>0</v>
      </c>
      <c r="D17" s="291">
        <f>D18+D19</f>
        <v>0</v>
      </c>
      <c r="E17" s="420">
        <f>E18+E19</f>
        <v>0</v>
      </c>
      <c r="F17" s="421">
        <f>F18+F19</f>
        <v>0</v>
      </c>
      <c r="G17" s="420">
        <f>G18+G19</f>
        <v>0</v>
      </c>
      <c r="H17" s="419">
        <f>IF(C17&lt;&gt;0,G17/C17,0)</f>
        <v>0</v>
      </c>
      <c r="I17" s="288" t="s">
        <v>457</v>
      </c>
      <c r="J17" s="214"/>
      <c r="K17" s="214"/>
      <c r="L17" s="214"/>
      <c r="M17" s="214"/>
      <c r="N17" s="214"/>
      <c r="O17" s="214"/>
      <c r="P17" s="214"/>
    </row>
    <row r="18" spans="1:16">
      <c r="A18" s="284"/>
      <c r="B18" s="287" t="s">
        <v>302</v>
      </c>
      <c r="C18" s="341">
        <v>0</v>
      </c>
      <c r="D18" s="291"/>
      <c r="E18" s="291"/>
      <c r="F18" s="291"/>
      <c r="G18" s="291"/>
      <c r="H18" s="290"/>
      <c r="I18" s="288" t="s">
        <v>457</v>
      </c>
      <c r="J18" s="214"/>
      <c r="K18" s="214"/>
      <c r="L18" s="214"/>
      <c r="M18" s="214"/>
      <c r="N18" s="214"/>
      <c r="O18" s="214"/>
      <c r="P18" s="214"/>
    </row>
    <row r="19" spans="1:16">
      <c r="A19" s="284"/>
      <c r="B19" s="289" t="s">
        <v>306</v>
      </c>
      <c r="C19" s="341">
        <v>0</v>
      </c>
      <c r="D19" s="291">
        <v>0</v>
      </c>
      <c r="E19" s="291">
        <f>INT(((D19*$N$4/100)*100)+0.5)/100</f>
        <v>0</v>
      </c>
      <c r="F19" s="329">
        <v>0</v>
      </c>
      <c r="G19" s="291">
        <f>INT(((F19*$N$5/100)*100)+0.5)/100</f>
        <v>0</v>
      </c>
      <c r="H19" s="290">
        <f>IF(C19&lt;&gt;0,G19/C19,0)</f>
        <v>0</v>
      </c>
      <c r="I19" s="288" t="s">
        <v>457</v>
      </c>
      <c r="J19" s="214"/>
      <c r="K19" s="214"/>
      <c r="L19" s="214"/>
      <c r="M19" s="214"/>
      <c r="N19" s="214"/>
      <c r="O19" s="214"/>
      <c r="P19" s="214"/>
    </row>
    <row r="20" spans="1:16">
      <c r="A20" s="293" t="s">
        <v>304</v>
      </c>
      <c r="B20" s="292"/>
      <c r="C20" s="341"/>
      <c r="D20" s="370"/>
      <c r="E20" s="370"/>
      <c r="F20" s="399"/>
      <c r="G20" s="370"/>
      <c r="H20" s="290"/>
      <c r="I20" s="217"/>
      <c r="J20" s="214"/>
      <c r="K20" s="214"/>
      <c r="L20" s="214"/>
      <c r="M20" s="214"/>
      <c r="N20" s="214"/>
      <c r="O20" s="214"/>
      <c r="P20" s="214"/>
    </row>
    <row r="21" spans="1:16">
      <c r="A21" s="284" t="s">
        <v>307</v>
      </c>
      <c r="B21" s="275" t="s">
        <v>380</v>
      </c>
      <c r="C21" s="341">
        <f>C22+C23</f>
        <v>0</v>
      </c>
      <c r="D21" s="291">
        <f>D22+D23</f>
        <v>0</v>
      </c>
      <c r="E21" s="420">
        <f>E22+E23</f>
        <v>0</v>
      </c>
      <c r="F21" s="421">
        <f>F22+F23</f>
        <v>0</v>
      </c>
      <c r="G21" s="420">
        <f>G22+G23</f>
        <v>0</v>
      </c>
      <c r="H21" s="419">
        <f>IF(C21&lt;&gt;0,G21/C21,0)</f>
        <v>0</v>
      </c>
      <c r="I21" s="288" t="s">
        <v>457</v>
      </c>
      <c r="J21" s="214"/>
      <c r="K21" s="214"/>
      <c r="L21" s="214"/>
      <c r="M21" s="214"/>
      <c r="N21" s="214"/>
      <c r="O21" s="214"/>
      <c r="P21" s="214"/>
    </row>
    <row r="22" spans="1:16">
      <c r="A22" s="284"/>
      <c r="B22" s="287" t="s">
        <v>302</v>
      </c>
      <c r="C22" s="341">
        <v>0</v>
      </c>
      <c r="D22" s="291"/>
      <c r="E22" s="291"/>
      <c r="F22" s="291"/>
      <c r="G22" s="291"/>
      <c r="H22" s="290"/>
      <c r="I22" s="288" t="s">
        <v>457</v>
      </c>
      <c r="J22" s="214"/>
      <c r="K22" s="214"/>
      <c r="L22" s="214"/>
      <c r="M22" s="214"/>
      <c r="N22" s="214"/>
      <c r="O22" s="214"/>
      <c r="P22" s="214"/>
    </row>
    <row r="23" spans="1:16">
      <c r="A23" s="284"/>
      <c r="B23" s="289" t="s">
        <v>308</v>
      </c>
      <c r="C23" s="341">
        <v>0</v>
      </c>
      <c r="D23" s="291">
        <v>0</v>
      </c>
      <c r="E23" s="291">
        <f>INT(((D23*$N$4/100)*100)+0.5)/100</f>
        <v>0</v>
      </c>
      <c r="F23" s="329">
        <v>0</v>
      </c>
      <c r="G23" s="291">
        <f>INT(((F23*$N$5/100)*100)+0.5)/100</f>
        <v>0</v>
      </c>
      <c r="H23" s="290">
        <f>IF(C23&lt;&gt;0,G23/C23,0)</f>
        <v>0</v>
      </c>
      <c r="I23" s="288" t="s">
        <v>457</v>
      </c>
      <c r="J23" s="214"/>
      <c r="K23" s="214"/>
      <c r="L23" s="214"/>
      <c r="M23" s="214"/>
      <c r="N23" s="214"/>
      <c r="O23" s="214"/>
      <c r="P23" s="214"/>
    </row>
    <row r="24" spans="1:16">
      <c r="A24" s="284"/>
      <c r="B24" s="287"/>
      <c r="C24" s="244"/>
      <c r="D24" s="243"/>
      <c r="E24" s="243"/>
      <c r="F24" s="283"/>
      <c r="G24" s="243"/>
      <c r="H24" s="238"/>
      <c r="I24" s="217"/>
      <c r="J24" s="214"/>
      <c r="K24" s="214"/>
      <c r="L24" s="214"/>
      <c r="M24" s="214"/>
      <c r="N24" s="214"/>
      <c r="O24" s="214"/>
      <c r="P24" s="214"/>
    </row>
    <row r="25" spans="1:16">
      <c r="A25" s="246" t="s">
        <v>309</v>
      </c>
      <c r="B25" s="275" t="s">
        <v>310</v>
      </c>
      <c r="C25" s="259">
        <v>0</v>
      </c>
      <c r="D25" s="285">
        <v>0</v>
      </c>
      <c r="E25" s="247">
        <f>INT(((D25*$N$4/100)*100)+0.5)/100</f>
        <v>0</v>
      </c>
      <c r="F25" s="248">
        <v>0</v>
      </c>
      <c r="G25" s="247">
        <f>INT(((F25*$N$5/100)*100)+0.5)/100</f>
        <v>0</v>
      </c>
      <c r="H25" s="238">
        <f>IF(C25&lt;&gt;0,G25/C25,0)</f>
        <v>0</v>
      </c>
      <c r="I25" s="217"/>
      <c r="J25" s="214"/>
      <c r="K25" s="214"/>
      <c r="L25" s="214"/>
      <c r="M25" s="214"/>
      <c r="N25" s="214"/>
      <c r="O25" s="214"/>
      <c r="P25" s="214"/>
    </row>
    <row r="26" spans="1:16">
      <c r="A26" s="246"/>
      <c r="B26" s="275"/>
      <c r="C26" s="244"/>
      <c r="D26" s="255"/>
      <c r="E26" s="255"/>
      <c r="F26" s="286"/>
      <c r="G26" s="255"/>
      <c r="H26" s="238"/>
      <c r="I26" s="217"/>
      <c r="J26" s="214"/>
      <c r="K26" s="214"/>
      <c r="L26" s="214"/>
      <c r="M26" s="214"/>
      <c r="N26" s="214"/>
      <c r="O26" s="214"/>
      <c r="P26" s="214"/>
    </row>
    <row r="27" spans="1:16" hidden="1">
      <c r="A27" s="284" t="s">
        <v>304</v>
      </c>
      <c r="B27" s="275"/>
      <c r="C27" s="244"/>
      <c r="D27" s="255"/>
      <c r="E27" s="255"/>
      <c r="F27" s="286"/>
      <c r="G27" s="255"/>
      <c r="H27" s="238"/>
      <c r="I27" s="217"/>
      <c r="J27" s="214"/>
      <c r="K27" s="214"/>
      <c r="L27" s="214"/>
      <c r="M27" s="214"/>
      <c r="N27" s="214"/>
      <c r="O27" s="214"/>
      <c r="P27" s="214"/>
    </row>
    <row r="28" spans="1:16">
      <c r="A28" s="284" t="s">
        <v>311</v>
      </c>
      <c r="B28" s="275" t="s">
        <v>312</v>
      </c>
      <c r="C28" s="259">
        <v>0</v>
      </c>
      <c r="D28" s="285">
        <v>0</v>
      </c>
      <c r="E28" s="247">
        <f>INT(((D28*$N$4/100)*100)+0.5)/100</f>
        <v>0</v>
      </c>
      <c r="F28" s="248">
        <v>0</v>
      </c>
      <c r="G28" s="247">
        <f>INT(((F28*$N$5/100)*100)+0.5)/100</f>
        <v>0</v>
      </c>
      <c r="H28" s="238">
        <f>IF(C28&lt;&gt;0,G28/C28,0)</f>
        <v>0</v>
      </c>
      <c r="I28" s="217"/>
      <c r="J28" s="214"/>
      <c r="K28" s="214"/>
      <c r="L28" s="214"/>
      <c r="M28" s="214"/>
      <c r="N28" s="214"/>
      <c r="O28" s="214"/>
      <c r="P28" s="214"/>
    </row>
    <row r="29" spans="1:16">
      <c r="A29" s="273" t="s">
        <v>304</v>
      </c>
      <c r="B29" s="257"/>
      <c r="C29" s="256"/>
      <c r="D29" s="255"/>
      <c r="E29" s="255"/>
      <c r="F29" s="286"/>
      <c r="G29" s="255"/>
      <c r="H29" s="238"/>
      <c r="I29" s="217"/>
      <c r="J29" s="214"/>
      <c r="K29" s="214"/>
      <c r="L29" s="214"/>
      <c r="M29" s="214"/>
      <c r="N29" s="214"/>
      <c r="O29" s="214"/>
      <c r="P29" s="214"/>
    </row>
    <row r="30" spans="1:16" ht="15" customHeight="1">
      <c r="A30" s="284" t="s">
        <v>313</v>
      </c>
      <c r="B30" s="275" t="s">
        <v>381</v>
      </c>
      <c r="C30" s="247">
        <v>0</v>
      </c>
      <c r="D30" s="285">
        <v>0</v>
      </c>
      <c r="E30" s="247">
        <f>INT(((D30*$N$4/100)*100)+0.5)/100</f>
        <v>0</v>
      </c>
      <c r="F30" s="248">
        <v>0</v>
      </c>
      <c r="G30" s="247">
        <f>INT(((F30*$N$5/100)*100)+0.5)/100</f>
        <v>0</v>
      </c>
      <c r="H30" s="238">
        <f>IF(C30&lt;&gt;0,G30/C30,0)</f>
        <v>0</v>
      </c>
      <c r="I30" s="217"/>
      <c r="J30" s="214"/>
      <c r="K30" s="214"/>
      <c r="L30" s="214"/>
      <c r="M30" s="214"/>
      <c r="N30" s="214"/>
      <c r="O30" s="214"/>
      <c r="P30" s="214"/>
    </row>
    <row r="31" spans="1:16">
      <c r="A31" s="284"/>
      <c r="B31" s="275"/>
      <c r="C31" s="244"/>
      <c r="D31" s="243"/>
      <c r="E31" s="243"/>
      <c r="F31" s="283"/>
      <c r="G31" s="243"/>
      <c r="H31" s="238"/>
      <c r="I31" s="217"/>
      <c r="J31" s="214"/>
      <c r="K31" s="214"/>
      <c r="L31" s="214"/>
      <c r="M31" s="214"/>
      <c r="N31" s="214"/>
      <c r="O31" s="214"/>
      <c r="P31" s="214"/>
    </row>
    <row r="32" spans="1:16" ht="15.75" thickBot="1">
      <c r="A32" s="242" t="s">
        <v>314</v>
      </c>
      <c r="B32" s="254" t="s">
        <v>315</v>
      </c>
      <c r="C32" s="239">
        <f>C13+C17+C21+C25+C28+C30</f>
        <v>0</v>
      </c>
      <c r="D32" s="239">
        <f>D13+D17+D21+D25+D28+D30</f>
        <v>0</v>
      </c>
      <c r="E32" s="239">
        <f>E13+E17+E21+E25+E28+E30</f>
        <v>0</v>
      </c>
      <c r="F32" s="239">
        <f>F13+F17+F21+F25+F28+F30</f>
        <v>0</v>
      </c>
      <c r="G32" s="239">
        <f>G13+G17+G21+G25+G28+G30</f>
        <v>0</v>
      </c>
      <c r="H32" s="416">
        <f>IF(C32&lt;&gt;0,G32/C32,0)</f>
        <v>0</v>
      </c>
      <c r="I32" s="217"/>
      <c r="J32" s="214"/>
      <c r="K32" s="214"/>
      <c r="L32" s="214"/>
      <c r="M32" s="214"/>
      <c r="N32" s="214"/>
      <c r="O32" s="214"/>
      <c r="P32" s="214"/>
    </row>
    <row r="33" spans="1:16" ht="15.75" thickTop="1">
      <c r="A33" s="272" t="s">
        <v>304</v>
      </c>
      <c r="B33" s="245" t="s">
        <v>316</v>
      </c>
      <c r="C33" s="256"/>
      <c r="D33" s="255"/>
      <c r="E33" s="255"/>
      <c r="F33" s="256"/>
      <c r="G33" s="255"/>
      <c r="H33" s="238"/>
      <c r="I33" s="217"/>
      <c r="J33" s="214"/>
      <c r="K33" s="214"/>
      <c r="L33" s="214"/>
      <c r="M33" s="214"/>
      <c r="N33" s="214"/>
      <c r="O33" s="214"/>
      <c r="P33" s="214"/>
    </row>
    <row r="34" spans="1:16">
      <c r="A34" s="264" t="s">
        <v>304</v>
      </c>
      <c r="B34" s="245"/>
      <c r="C34" s="256"/>
      <c r="D34" s="255"/>
      <c r="E34" s="255"/>
      <c r="F34" s="256"/>
      <c r="G34" s="255"/>
      <c r="H34" s="238"/>
      <c r="I34" s="217"/>
      <c r="J34" s="214"/>
      <c r="K34" s="214"/>
      <c r="L34" s="214"/>
      <c r="M34" s="214"/>
      <c r="N34" s="214"/>
      <c r="O34" s="214"/>
      <c r="P34" s="214"/>
    </row>
    <row r="35" spans="1:16">
      <c r="A35" s="246" t="s">
        <v>317</v>
      </c>
      <c r="B35" s="245" t="s">
        <v>318</v>
      </c>
      <c r="C35" s="259">
        <v>0</v>
      </c>
      <c r="D35" s="247">
        <v>0</v>
      </c>
      <c r="E35" s="280" t="s">
        <v>374</v>
      </c>
      <c r="F35" s="282">
        <v>0</v>
      </c>
      <c r="G35" s="280" t="s">
        <v>374</v>
      </c>
      <c r="H35" s="279" t="s">
        <v>374</v>
      </c>
      <c r="I35" s="217"/>
      <c r="J35" s="214"/>
      <c r="K35" s="214"/>
      <c r="L35" s="214"/>
      <c r="M35" s="214"/>
      <c r="N35" s="214"/>
      <c r="O35" s="214"/>
      <c r="P35" s="214"/>
    </row>
    <row r="36" spans="1:16">
      <c r="A36" s="246" t="s">
        <v>304</v>
      </c>
      <c r="B36" s="263"/>
      <c r="C36" s="256"/>
      <c r="D36" s="255"/>
      <c r="E36" s="255"/>
      <c r="F36" s="256"/>
      <c r="G36" s="255"/>
      <c r="H36" s="238"/>
      <c r="I36" s="217"/>
      <c r="J36" s="214"/>
      <c r="K36" s="214"/>
      <c r="L36" s="214"/>
      <c r="M36" s="214"/>
      <c r="N36" s="214"/>
      <c r="O36" s="214"/>
      <c r="P36" s="214"/>
    </row>
    <row r="37" spans="1:16">
      <c r="A37" s="246" t="s">
        <v>319</v>
      </c>
      <c r="B37" s="245" t="s">
        <v>320</v>
      </c>
      <c r="C37" s="259">
        <v>0</v>
      </c>
      <c r="D37" s="247">
        <v>0</v>
      </c>
      <c r="E37" s="247">
        <f>INT(((D37*$N$4/100)*100)+0.5)/100</f>
        <v>0</v>
      </c>
      <c r="F37" s="248">
        <v>0</v>
      </c>
      <c r="G37" s="247">
        <f>INT(((F37*$N$5/100)*100)+0.5)/100</f>
        <v>0</v>
      </c>
      <c r="H37" s="238">
        <f>IF(C37&lt;&gt;0,G37/C37,0)</f>
        <v>0</v>
      </c>
      <c r="I37" s="217"/>
      <c r="J37" s="214"/>
      <c r="K37" s="214"/>
      <c r="L37" s="214"/>
      <c r="M37" s="214"/>
      <c r="N37" s="214"/>
      <c r="O37" s="214"/>
      <c r="P37" s="214"/>
    </row>
    <row r="38" spans="1:16">
      <c r="A38" s="264" t="s">
        <v>304</v>
      </c>
      <c r="B38" s="263"/>
      <c r="C38" s="256"/>
      <c r="D38" s="255"/>
      <c r="E38" s="255"/>
      <c r="F38" s="256"/>
      <c r="G38" s="255"/>
      <c r="H38" s="238"/>
      <c r="I38" s="217"/>
      <c r="J38" s="214"/>
      <c r="K38" s="214"/>
      <c r="L38" s="214"/>
      <c r="M38" s="214"/>
      <c r="N38" s="214"/>
      <c r="O38" s="214"/>
      <c r="P38" s="214"/>
    </row>
    <row r="39" spans="1:16">
      <c r="A39" s="246" t="s">
        <v>321</v>
      </c>
      <c r="B39" s="245" t="s">
        <v>322</v>
      </c>
      <c r="C39" s="259">
        <v>0</v>
      </c>
      <c r="D39" s="247">
        <v>0</v>
      </c>
      <c r="E39" s="247">
        <f>INT(((D39*$N$4/100)*100)+0.5)/100</f>
        <v>0</v>
      </c>
      <c r="F39" s="248">
        <v>0</v>
      </c>
      <c r="G39" s="247">
        <f>INT(((F39*$N$5/100)*100)+0.5)/100</f>
        <v>0</v>
      </c>
      <c r="H39" s="238">
        <f>IF(C39&lt;&gt;0,G39/C39,0)</f>
        <v>0</v>
      </c>
      <c r="I39" s="217"/>
      <c r="J39" s="214"/>
      <c r="K39" s="214"/>
      <c r="L39" s="214"/>
      <c r="M39" s="214"/>
      <c r="N39" s="214"/>
      <c r="O39" s="214"/>
      <c r="P39" s="214"/>
    </row>
    <row r="40" spans="1:16">
      <c r="A40" s="264" t="s">
        <v>304</v>
      </c>
      <c r="B40" s="281"/>
      <c r="C40" s="256"/>
      <c r="D40" s="255"/>
      <c r="E40" s="255"/>
      <c r="F40" s="256"/>
      <c r="G40" s="255"/>
      <c r="H40" s="238"/>
      <c r="I40" s="217"/>
      <c r="J40" s="214"/>
      <c r="K40" s="214"/>
      <c r="L40" s="214"/>
      <c r="M40" s="214"/>
      <c r="N40" s="214"/>
      <c r="O40" s="214"/>
      <c r="P40" s="214"/>
    </row>
    <row r="41" spans="1:16">
      <c r="A41" s="246" t="s">
        <v>323</v>
      </c>
      <c r="B41" s="275" t="s">
        <v>324</v>
      </c>
      <c r="C41" s="259">
        <v>0</v>
      </c>
      <c r="D41" s="247">
        <v>0</v>
      </c>
      <c r="E41" s="247">
        <f>INT(((D41*$N$4/100)*100)+0.5)/100</f>
        <v>0</v>
      </c>
      <c r="F41" s="248">
        <v>0</v>
      </c>
      <c r="G41" s="247">
        <f>INT(((F41*$N$5/100)*100)+0.5)/100</f>
        <v>0</v>
      </c>
      <c r="H41" s="238">
        <f>IF(C41&lt;&gt;0,G41/C41,0)</f>
        <v>0</v>
      </c>
      <c r="I41" s="217"/>
      <c r="J41" s="214"/>
      <c r="K41" s="214"/>
      <c r="L41" s="214"/>
      <c r="M41" s="214"/>
      <c r="N41" s="214"/>
      <c r="O41" s="214"/>
      <c r="P41" s="214"/>
    </row>
    <row r="42" spans="1:16">
      <c r="A42" s="264" t="s">
        <v>304</v>
      </c>
      <c r="B42" s="263"/>
      <c r="C42" s="256"/>
      <c r="D42" s="255"/>
      <c r="E42" s="255"/>
      <c r="F42" s="256"/>
      <c r="G42" s="255"/>
      <c r="H42" s="238"/>
      <c r="I42" s="217"/>
      <c r="J42" s="214"/>
      <c r="K42" s="214"/>
      <c r="L42" s="214"/>
      <c r="M42" s="214"/>
      <c r="N42" s="214"/>
      <c r="O42" s="214"/>
      <c r="P42" s="214"/>
    </row>
    <row r="43" spans="1:16">
      <c r="A43" s="246" t="s">
        <v>325</v>
      </c>
      <c r="B43" s="245" t="s">
        <v>326</v>
      </c>
      <c r="C43" s="244">
        <f>C44+C45</f>
        <v>0</v>
      </c>
      <c r="D43" s="411">
        <f>D45</f>
        <v>0</v>
      </c>
      <c r="E43" s="418">
        <f>E45</f>
        <v>0</v>
      </c>
      <c r="F43" s="418">
        <f>F45</f>
        <v>0</v>
      </c>
      <c r="G43" s="418">
        <f>G45</f>
        <v>0</v>
      </c>
      <c r="H43" s="417">
        <f>IF(C43&lt;&gt;0,G43/C43,0)</f>
        <v>0</v>
      </c>
      <c r="I43" s="217"/>
      <c r="J43" s="214"/>
      <c r="K43" s="214"/>
      <c r="L43" s="214"/>
      <c r="M43" s="214"/>
      <c r="N43" s="214"/>
      <c r="O43" s="214"/>
      <c r="P43" s="214"/>
    </row>
    <row r="44" spans="1:16">
      <c r="A44" s="273" t="s">
        <v>304</v>
      </c>
      <c r="B44" s="269" t="s">
        <v>327</v>
      </c>
      <c r="C44" s="278">
        <v>0</v>
      </c>
      <c r="D44" s="280" t="s">
        <v>374</v>
      </c>
      <c r="E44" s="280" t="s">
        <v>374</v>
      </c>
      <c r="F44" s="280" t="s">
        <v>374</v>
      </c>
      <c r="G44" s="280" t="s">
        <v>374</v>
      </c>
      <c r="H44" s="279" t="s">
        <v>374</v>
      </c>
      <c r="I44" s="217" t="s">
        <v>417</v>
      </c>
      <c r="J44" s="214"/>
      <c r="K44" s="214"/>
      <c r="L44" s="214"/>
      <c r="M44" s="214"/>
      <c r="N44" s="214"/>
      <c r="O44" s="214"/>
      <c r="P44" s="214"/>
    </row>
    <row r="45" spans="1:16">
      <c r="A45" s="273"/>
      <c r="B45" s="265" t="s">
        <v>328</v>
      </c>
      <c r="C45" s="278">
        <v>0</v>
      </c>
      <c r="D45" s="247">
        <v>0</v>
      </c>
      <c r="E45" s="247">
        <f>INT(((D45*$N$4/100)*100)+0.5)/100</f>
        <v>0</v>
      </c>
      <c r="F45" s="248">
        <v>0</v>
      </c>
      <c r="G45" s="247">
        <f>INT(((F45*$N$5/100)*100)+0.5)/100</f>
        <v>0</v>
      </c>
      <c r="H45" s="238">
        <f>IF(C45&lt;&gt;0,G45/C45,0)</f>
        <v>0</v>
      </c>
      <c r="I45" s="217" t="s">
        <v>418</v>
      </c>
      <c r="J45" s="214"/>
      <c r="K45" s="214"/>
      <c r="L45" s="214"/>
      <c r="M45" s="214"/>
      <c r="N45" s="214"/>
      <c r="O45" s="214"/>
      <c r="P45" s="214"/>
    </row>
    <row r="46" spans="1:16">
      <c r="A46" s="273"/>
      <c r="B46" s="261"/>
      <c r="C46" s="256"/>
      <c r="D46" s="255"/>
      <c r="E46" s="255"/>
      <c r="F46" s="256"/>
      <c r="G46" s="255"/>
      <c r="H46" s="238"/>
      <c r="I46" s="217"/>
      <c r="J46" s="214"/>
      <c r="K46" s="214"/>
      <c r="L46" s="214"/>
      <c r="M46" s="214"/>
      <c r="N46" s="214"/>
      <c r="O46" s="214"/>
      <c r="P46" s="214"/>
    </row>
    <row r="47" spans="1:16" ht="15.75" thickBot="1">
      <c r="A47" s="242" t="s">
        <v>329</v>
      </c>
      <c r="B47" s="254" t="s">
        <v>330</v>
      </c>
      <c r="C47" s="239">
        <f>+C43+C41+C39+C37+C35</f>
        <v>0</v>
      </c>
      <c r="D47" s="239">
        <f>+D43+D41+D39+D37</f>
        <v>0</v>
      </c>
      <c r="E47" s="239">
        <f>+E43+E41+E39+E37</f>
        <v>0</v>
      </c>
      <c r="F47" s="239">
        <f>+F43+F41+F39+F37</f>
        <v>0</v>
      </c>
      <c r="G47" s="239">
        <f>+G43+G41+G39+G37</f>
        <v>0</v>
      </c>
      <c r="H47" s="416">
        <f>IF(C47&lt;&gt;0,G47/C47,0)</f>
        <v>0</v>
      </c>
      <c r="I47" s="217"/>
      <c r="J47" s="214"/>
      <c r="K47" s="214"/>
      <c r="L47" s="214"/>
      <c r="M47" s="214"/>
      <c r="N47" s="214"/>
      <c r="O47" s="214"/>
      <c r="P47" s="214"/>
    </row>
    <row r="48" spans="1:16" ht="15.75" thickTop="1">
      <c r="A48" s="272" t="s">
        <v>304</v>
      </c>
      <c r="B48" s="245" t="s">
        <v>331</v>
      </c>
      <c r="C48" s="256"/>
      <c r="D48" s="255"/>
      <c r="E48" s="255"/>
      <c r="F48" s="256"/>
      <c r="G48" s="255"/>
      <c r="H48" s="238"/>
      <c r="I48" s="217"/>
      <c r="J48" s="214"/>
      <c r="K48" s="214"/>
      <c r="L48" s="214"/>
      <c r="M48" s="214"/>
      <c r="N48" s="214"/>
      <c r="O48" s="214"/>
      <c r="P48" s="214"/>
    </row>
    <row r="49" spans="1:16">
      <c r="A49" s="264" t="s">
        <v>304</v>
      </c>
      <c r="B49" s="277"/>
      <c r="C49" s="276"/>
      <c r="D49" s="255"/>
      <c r="E49" s="255"/>
      <c r="F49" s="256"/>
      <c r="G49" s="255"/>
      <c r="H49" s="238"/>
      <c r="I49" s="217"/>
      <c r="J49" s="214"/>
      <c r="K49" s="214"/>
      <c r="L49" s="214"/>
      <c r="M49" s="214"/>
      <c r="N49" s="214"/>
      <c r="O49" s="214"/>
      <c r="P49" s="214"/>
    </row>
    <row r="50" spans="1:16">
      <c r="A50" s="246" t="s">
        <v>332</v>
      </c>
      <c r="B50" s="275" t="s">
        <v>333</v>
      </c>
      <c r="C50" s="259">
        <v>0</v>
      </c>
      <c r="D50" s="247">
        <v>0</v>
      </c>
      <c r="E50" s="247">
        <f>INT(((D50*$N$4/100)*100)+0.5)/100</f>
        <v>0</v>
      </c>
      <c r="F50" s="248">
        <v>0</v>
      </c>
      <c r="G50" s="247">
        <f>INT(((F50*$N$5/100)*100)+0.5)/100</f>
        <v>0</v>
      </c>
      <c r="H50" s="238">
        <f>IF(C50&lt;&gt;0,G50/C50,0)</f>
        <v>0</v>
      </c>
      <c r="I50" s="217"/>
      <c r="J50" s="214"/>
      <c r="K50" s="214"/>
      <c r="L50" s="214"/>
      <c r="M50" s="214"/>
      <c r="N50" s="214"/>
      <c r="O50" s="214"/>
      <c r="P50" s="214"/>
    </row>
    <row r="51" spans="1:16">
      <c r="A51" s="264" t="s">
        <v>304</v>
      </c>
      <c r="B51" s="263"/>
      <c r="C51" s="256"/>
      <c r="D51" s="255"/>
      <c r="E51" s="255"/>
      <c r="F51" s="256"/>
      <c r="G51" s="255"/>
      <c r="H51" s="238"/>
      <c r="I51" s="217"/>
      <c r="J51" s="214"/>
      <c r="K51" s="214"/>
      <c r="L51" s="214"/>
      <c r="M51" s="214"/>
      <c r="N51" s="214"/>
      <c r="O51" s="214"/>
      <c r="P51" s="214"/>
    </row>
    <row r="52" spans="1:16" ht="22.5">
      <c r="A52" s="246" t="s">
        <v>334</v>
      </c>
      <c r="B52" s="275" t="s">
        <v>335</v>
      </c>
      <c r="C52" s="259">
        <v>0</v>
      </c>
      <c r="D52" s="247">
        <v>0</v>
      </c>
      <c r="E52" s="247">
        <f>INT(((D52*$N$4/100)*100)+0.5)/100</f>
        <v>0</v>
      </c>
      <c r="F52" s="248">
        <v>0</v>
      </c>
      <c r="G52" s="247">
        <f>INT(((F52*$N$5/100)*100)+0.5)/100</f>
        <v>0</v>
      </c>
      <c r="H52" s="238">
        <f>IF(C52&lt;&gt;0,G52/C52,0)</f>
        <v>0</v>
      </c>
      <c r="I52" s="217"/>
      <c r="J52" s="214"/>
      <c r="K52" s="214"/>
      <c r="L52" s="214"/>
      <c r="M52" s="214"/>
      <c r="N52" s="214"/>
      <c r="O52" s="214"/>
      <c r="P52" s="214"/>
    </row>
    <row r="53" spans="1:16">
      <c r="A53" s="264" t="s">
        <v>304</v>
      </c>
      <c r="B53" s="263"/>
      <c r="C53" s="256"/>
      <c r="D53" s="255"/>
      <c r="E53" s="255"/>
      <c r="F53" s="256"/>
      <c r="G53" s="255"/>
      <c r="H53" s="238"/>
      <c r="I53" s="217"/>
      <c r="J53" s="214"/>
      <c r="K53" s="214"/>
      <c r="L53" s="214"/>
      <c r="M53" s="214"/>
      <c r="N53" s="214"/>
      <c r="O53" s="214"/>
      <c r="P53" s="214"/>
    </row>
    <row r="54" spans="1:16">
      <c r="A54" s="246" t="s">
        <v>336</v>
      </c>
      <c r="B54" s="245" t="s">
        <v>337</v>
      </c>
      <c r="C54" s="259">
        <v>0</v>
      </c>
      <c r="D54" s="247">
        <v>0</v>
      </c>
      <c r="E54" s="247">
        <f>INT(((D54*$N$4/100)*100)+0.5)/100</f>
        <v>0</v>
      </c>
      <c r="F54" s="248">
        <v>0</v>
      </c>
      <c r="G54" s="247">
        <f>INT(((F54*$N$5/100)*100)+0.5)/100</f>
        <v>0</v>
      </c>
      <c r="H54" s="238">
        <f>IF(C54&lt;&gt;0,G54/C54,0)</f>
        <v>0</v>
      </c>
      <c r="I54" s="217"/>
      <c r="J54" s="214"/>
      <c r="K54" s="214"/>
      <c r="L54" s="214"/>
      <c r="M54" s="214"/>
      <c r="N54" s="214"/>
      <c r="O54" s="214"/>
      <c r="P54" s="214"/>
    </row>
    <row r="55" spans="1:16">
      <c r="A55" s="264" t="s">
        <v>304</v>
      </c>
      <c r="B55" s="263"/>
      <c r="C55" s="256"/>
      <c r="D55" s="255"/>
      <c r="E55" s="255"/>
      <c r="F55" s="256"/>
      <c r="G55" s="255"/>
      <c r="H55" s="238"/>
      <c r="I55" s="217"/>
      <c r="J55" s="214"/>
      <c r="K55" s="214"/>
      <c r="L55" s="214"/>
      <c r="M55" s="214"/>
      <c r="N55" s="214"/>
      <c r="O55" s="214"/>
      <c r="P55" s="214"/>
    </row>
    <row r="56" spans="1:16">
      <c r="A56" s="246" t="s">
        <v>338</v>
      </c>
      <c r="B56" s="245" t="s">
        <v>339</v>
      </c>
      <c r="C56" s="259">
        <v>0</v>
      </c>
      <c r="D56" s="247">
        <v>0</v>
      </c>
      <c r="E56" s="247">
        <f>INT(((D56*$N$4/100)*100)+0.5)/100</f>
        <v>0</v>
      </c>
      <c r="F56" s="248">
        <v>0</v>
      </c>
      <c r="G56" s="247">
        <f>INT(((F56*$N$5/100)*100)+0.5)/100</f>
        <v>0</v>
      </c>
      <c r="H56" s="238">
        <f>IF(C56&lt;&gt;0,G56/C56,0)</f>
        <v>0</v>
      </c>
      <c r="I56" s="217"/>
      <c r="J56" s="214"/>
      <c r="K56" s="214"/>
      <c r="L56" s="214"/>
      <c r="M56" s="214"/>
      <c r="N56" s="214"/>
      <c r="O56" s="214"/>
      <c r="P56" s="214"/>
    </row>
    <row r="57" spans="1:16">
      <c r="A57" s="264" t="s">
        <v>304</v>
      </c>
      <c r="B57" s="263"/>
      <c r="C57" s="256"/>
      <c r="D57" s="255"/>
      <c r="E57" s="255"/>
      <c r="F57" s="256"/>
      <c r="G57" s="255"/>
      <c r="H57" s="238"/>
      <c r="I57" s="217"/>
      <c r="J57" s="214"/>
      <c r="K57" s="214"/>
      <c r="L57" s="214"/>
      <c r="M57" s="214"/>
      <c r="N57" s="214"/>
      <c r="O57" s="214"/>
      <c r="P57" s="214"/>
    </row>
    <row r="58" spans="1:16">
      <c r="A58" s="246" t="s">
        <v>340</v>
      </c>
      <c r="B58" s="245" t="s">
        <v>341</v>
      </c>
      <c r="C58" s="259">
        <v>0</v>
      </c>
      <c r="D58" s="247">
        <v>0</v>
      </c>
      <c r="E58" s="247">
        <f>INT(((D58*$N$4/100)*100)+0.5)/100</f>
        <v>0</v>
      </c>
      <c r="F58" s="248">
        <v>0</v>
      </c>
      <c r="G58" s="247">
        <f>INT(((F58*$N$5/100)*100)+0.5)/100</f>
        <v>0</v>
      </c>
      <c r="H58" s="238">
        <f>IF(C58&lt;&gt;0,G58/C58,0)</f>
        <v>0</v>
      </c>
      <c r="I58" s="217"/>
      <c r="J58" s="214"/>
      <c r="K58" s="214"/>
      <c r="L58" s="214"/>
      <c r="M58" s="214"/>
      <c r="N58" s="214"/>
      <c r="O58" s="214"/>
      <c r="P58" s="214"/>
    </row>
    <row r="59" spans="1:16">
      <c r="A59" s="273" t="s">
        <v>304</v>
      </c>
      <c r="B59" s="257"/>
      <c r="C59" s="256"/>
      <c r="D59" s="255"/>
      <c r="E59" s="255"/>
      <c r="F59" s="256"/>
      <c r="G59" s="255"/>
      <c r="H59" s="238"/>
      <c r="I59" s="217"/>
      <c r="J59" s="214"/>
      <c r="K59" s="214"/>
      <c r="L59" s="214"/>
      <c r="M59" s="214"/>
      <c r="N59" s="214"/>
      <c r="O59" s="214"/>
      <c r="P59" s="214"/>
    </row>
    <row r="60" spans="1:16" ht="15.75" thickBot="1">
      <c r="A60" s="242" t="s">
        <v>342</v>
      </c>
      <c r="B60" s="254" t="s">
        <v>343</v>
      </c>
      <c r="C60" s="239">
        <f>+C58+C56+C54+C52+C50</f>
        <v>0</v>
      </c>
      <c r="D60" s="239">
        <f>+D58+D56+D54+D52+D50</f>
        <v>0</v>
      </c>
      <c r="E60" s="239">
        <f>+E58+E56+E54+E52+E50</f>
        <v>0</v>
      </c>
      <c r="F60" s="274">
        <f>+F58+F56+F54+F52+F50</f>
        <v>0</v>
      </c>
      <c r="G60" s="239">
        <f>+G58+G56+G54+G52+G50</f>
        <v>0</v>
      </c>
      <c r="H60" s="416">
        <f>IF(C60&lt;&gt;0,G60/C60,0)</f>
        <v>0</v>
      </c>
      <c r="I60" s="217"/>
      <c r="J60" s="214"/>
      <c r="K60" s="214"/>
      <c r="L60" s="214"/>
      <c r="M60" s="214"/>
      <c r="N60" s="214"/>
      <c r="O60" s="214"/>
      <c r="P60" s="214"/>
    </row>
    <row r="61" spans="1:16" ht="15.75" thickTop="1">
      <c r="A61" s="273" t="s">
        <v>304</v>
      </c>
      <c r="B61" s="257"/>
      <c r="C61" s="256"/>
      <c r="D61" s="255"/>
      <c r="E61" s="255"/>
      <c r="F61" s="256"/>
      <c r="G61" s="255"/>
      <c r="H61" s="238"/>
      <c r="I61" s="217"/>
      <c r="J61" s="214"/>
      <c r="K61" s="214"/>
      <c r="L61" s="214"/>
      <c r="M61" s="214"/>
      <c r="N61" s="214"/>
      <c r="O61" s="214"/>
      <c r="P61" s="214"/>
    </row>
    <row r="62" spans="1:16">
      <c r="A62" s="272" t="s">
        <v>304</v>
      </c>
      <c r="B62" s="245" t="s">
        <v>344</v>
      </c>
      <c r="C62" s="256"/>
      <c r="D62" s="255"/>
      <c r="E62" s="255"/>
      <c r="F62" s="256"/>
      <c r="G62" s="255"/>
      <c r="H62" s="238"/>
      <c r="I62" s="217"/>
      <c r="J62" s="214"/>
      <c r="K62" s="214"/>
      <c r="L62" s="214"/>
      <c r="M62" s="214"/>
      <c r="N62" s="214"/>
      <c r="O62" s="214"/>
      <c r="P62" s="214"/>
    </row>
    <row r="63" spans="1:16">
      <c r="A63" s="271" t="s">
        <v>304</v>
      </c>
      <c r="B63" s="270"/>
      <c r="C63" s="256"/>
      <c r="D63" s="255"/>
      <c r="E63" s="255"/>
      <c r="F63" s="256"/>
      <c r="G63" s="255"/>
      <c r="H63" s="238"/>
      <c r="I63" s="217"/>
      <c r="J63" s="214"/>
      <c r="K63" s="214"/>
      <c r="L63" s="214"/>
      <c r="M63" s="214"/>
      <c r="N63" s="214"/>
      <c r="O63" s="214"/>
      <c r="P63" s="214"/>
    </row>
    <row r="64" spans="1:16">
      <c r="A64" s="246" t="s">
        <v>345</v>
      </c>
      <c r="B64" s="245" t="s">
        <v>346</v>
      </c>
      <c r="C64" s="259">
        <v>0</v>
      </c>
      <c r="D64" s="247">
        <v>0</v>
      </c>
      <c r="E64" s="247">
        <f>INT(((D64*$N$4/100)*100)+0.5)/100</f>
        <v>0</v>
      </c>
      <c r="F64" s="248">
        <v>0</v>
      </c>
      <c r="G64" s="247">
        <f>INT(((F64*$N$5/100)*100)+0.5)/100</f>
        <v>0</v>
      </c>
      <c r="H64" s="238">
        <f>IF(C64&lt;&gt;0,G64/C64,0)</f>
        <v>0</v>
      </c>
      <c r="I64" s="217"/>
      <c r="J64" s="214"/>
      <c r="K64" s="214"/>
      <c r="L64" s="214"/>
      <c r="M64" s="214"/>
      <c r="N64" s="214"/>
      <c r="O64" s="214"/>
      <c r="P64" s="214"/>
    </row>
    <row r="65" spans="1:16">
      <c r="A65" s="264" t="s">
        <v>304</v>
      </c>
      <c r="B65" s="261"/>
      <c r="C65" s="256"/>
      <c r="D65" s="255"/>
      <c r="E65" s="255"/>
      <c r="F65" s="256"/>
      <c r="G65" s="255"/>
      <c r="H65" s="238"/>
      <c r="I65" s="217"/>
      <c r="J65" s="214"/>
      <c r="K65" s="214"/>
      <c r="L65" s="214"/>
      <c r="M65" s="214"/>
      <c r="N65" s="214"/>
      <c r="O65" s="214"/>
      <c r="P65" s="214"/>
    </row>
    <row r="66" spans="1:16">
      <c r="A66" s="246" t="s">
        <v>347</v>
      </c>
      <c r="B66" s="245" t="s">
        <v>348</v>
      </c>
      <c r="C66" s="244">
        <f>C67+C68+C69</f>
        <v>0</v>
      </c>
      <c r="D66" s="411">
        <f>D69</f>
        <v>0</v>
      </c>
      <c r="E66" s="418">
        <f>E69</f>
        <v>0</v>
      </c>
      <c r="F66" s="418">
        <f>F69</f>
        <v>0</v>
      </c>
      <c r="G66" s="418">
        <f>G69</f>
        <v>0</v>
      </c>
      <c r="H66" s="417">
        <f>IF(C66&lt;&gt;0,G66/C66,0)</f>
        <v>0</v>
      </c>
      <c r="I66" s="217"/>
      <c r="J66" s="214"/>
      <c r="K66" s="214"/>
      <c r="L66" s="214"/>
      <c r="M66" s="214"/>
      <c r="N66" s="214"/>
      <c r="O66" s="214"/>
      <c r="P66" s="214"/>
    </row>
    <row r="67" spans="1:16">
      <c r="A67" s="246"/>
      <c r="B67" s="269" t="s">
        <v>349</v>
      </c>
      <c r="C67" s="259">
        <v>0</v>
      </c>
      <c r="D67" s="267" t="s">
        <v>374</v>
      </c>
      <c r="E67" s="267" t="s">
        <v>374</v>
      </c>
      <c r="F67" s="267" t="s">
        <v>374</v>
      </c>
      <c r="G67" s="267" t="s">
        <v>374</v>
      </c>
      <c r="H67" s="266" t="s">
        <v>374</v>
      </c>
      <c r="I67" s="217" t="s">
        <v>419</v>
      </c>
      <c r="J67" s="214"/>
      <c r="K67" s="214"/>
      <c r="L67" s="214"/>
      <c r="M67" s="214"/>
      <c r="N67" s="214"/>
      <c r="O67" s="214"/>
      <c r="P67" s="214"/>
    </row>
    <row r="68" spans="1:16">
      <c r="A68" s="246"/>
      <c r="B68" s="268" t="s">
        <v>350</v>
      </c>
      <c r="C68" s="259">
        <v>0</v>
      </c>
      <c r="D68" s="267" t="s">
        <v>374</v>
      </c>
      <c r="E68" s="267" t="s">
        <v>374</v>
      </c>
      <c r="F68" s="267" t="s">
        <v>374</v>
      </c>
      <c r="G68" s="267" t="s">
        <v>374</v>
      </c>
      <c r="H68" s="266" t="s">
        <v>374</v>
      </c>
      <c r="I68" s="217" t="s">
        <v>420</v>
      </c>
      <c r="J68" s="214"/>
      <c r="K68" s="214"/>
      <c r="L68" s="214"/>
      <c r="M68" s="214"/>
      <c r="N68" s="214"/>
      <c r="O68" s="214"/>
      <c r="P68" s="214"/>
    </row>
    <row r="69" spans="1:16">
      <c r="A69" s="246"/>
      <c r="B69" s="265" t="s">
        <v>351</v>
      </c>
      <c r="C69" s="259">
        <v>0</v>
      </c>
      <c r="D69" s="247">
        <v>0</v>
      </c>
      <c r="E69" s="247">
        <f>INT(((D69*$N$4/100)*100)+0.5)/100</f>
        <v>0</v>
      </c>
      <c r="F69" s="248">
        <v>0</v>
      </c>
      <c r="G69" s="247">
        <f>INT(((F69*$N$5/100)*100)+0.5)/100</f>
        <v>0</v>
      </c>
      <c r="H69" s="238">
        <f>IF(C69&lt;&gt;0,G69/C69,0)</f>
        <v>0</v>
      </c>
      <c r="I69" s="217" t="s">
        <v>456</v>
      </c>
      <c r="J69" s="214"/>
      <c r="K69" s="214"/>
      <c r="L69" s="214"/>
      <c r="M69" s="214"/>
      <c r="N69" s="214"/>
      <c r="O69" s="214"/>
      <c r="P69" s="214"/>
    </row>
    <row r="70" spans="1:16">
      <c r="A70" s="264" t="s">
        <v>304</v>
      </c>
      <c r="B70" s="263"/>
      <c r="C70" s="256"/>
      <c r="D70" s="255"/>
      <c r="E70" s="255"/>
      <c r="F70" s="256"/>
      <c r="G70" s="255"/>
      <c r="H70" s="238"/>
      <c r="I70" s="217"/>
      <c r="J70" s="214"/>
      <c r="K70" s="214"/>
      <c r="L70" s="214"/>
      <c r="M70" s="214"/>
      <c r="N70" s="214"/>
      <c r="O70" s="214"/>
      <c r="P70" s="214"/>
    </row>
    <row r="71" spans="1:16">
      <c r="A71" s="246" t="s">
        <v>352</v>
      </c>
      <c r="B71" s="245" t="s">
        <v>353</v>
      </c>
      <c r="C71" s="244">
        <f>C72+C73+C74</f>
        <v>0</v>
      </c>
      <c r="D71" s="411">
        <f>D74</f>
        <v>0</v>
      </c>
      <c r="E71" s="418">
        <f>E74</f>
        <v>0</v>
      </c>
      <c r="F71" s="418">
        <f>F74</f>
        <v>0</v>
      </c>
      <c r="G71" s="418">
        <f>G74</f>
        <v>0</v>
      </c>
      <c r="H71" s="417">
        <f>IF(C71&lt;&gt;0,G71/C71,0)</f>
        <v>0</v>
      </c>
      <c r="I71" s="217"/>
      <c r="J71" s="214"/>
      <c r="K71" s="214"/>
      <c r="L71" s="214"/>
      <c r="M71" s="214"/>
      <c r="N71" s="214"/>
      <c r="O71" s="214"/>
      <c r="P71" s="214"/>
    </row>
    <row r="72" spans="1:16">
      <c r="A72" s="246"/>
      <c r="B72" s="269" t="s">
        <v>354</v>
      </c>
      <c r="C72" s="259">
        <v>0</v>
      </c>
      <c r="D72" s="267" t="s">
        <v>374</v>
      </c>
      <c r="E72" s="267" t="s">
        <v>374</v>
      </c>
      <c r="F72" s="267" t="s">
        <v>374</v>
      </c>
      <c r="G72" s="267" t="s">
        <v>374</v>
      </c>
      <c r="H72" s="266" t="s">
        <v>374</v>
      </c>
      <c r="I72" s="217" t="s">
        <v>421</v>
      </c>
      <c r="J72" s="214"/>
      <c r="K72" s="214"/>
      <c r="L72" s="214"/>
      <c r="M72" s="214"/>
      <c r="N72" s="214"/>
      <c r="O72" s="214"/>
      <c r="P72" s="214"/>
    </row>
    <row r="73" spans="1:16">
      <c r="A73" s="246"/>
      <c r="B73" s="268" t="s">
        <v>355</v>
      </c>
      <c r="C73" s="259">
        <v>0</v>
      </c>
      <c r="D73" s="267" t="s">
        <v>374</v>
      </c>
      <c r="E73" s="267" t="s">
        <v>374</v>
      </c>
      <c r="F73" s="267" t="s">
        <v>374</v>
      </c>
      <c r="G73" s="267" t="s">
        <v>374</v>
      </c>
      <c r="H73" s="266" t="s">
        <v>374</v>
      </c>
      <c r="I73" s="217" t="s">
        <v>422</v>
      </c>
      <c r="J73" s="214"/>
      <c r="K73" s="214"/>
      <c r="L73" s="214"/>
      <c r="M73" s="214"/>
      <c r="N73" s="214"/>
      <c r="O73" s="214"/>
      <c r="P73" s="214"/>
    </row>
    <row r="74" spans="1:16">
      <c r="A74" s="246"/>
      <c r="B74" s="265" t="s">
        <v>356</v>
      </c>
      <c r="C74" s="259">
        <v>0</v>
      </c>
      <c r="D74" s="247">
        <v>0</v>
      </c>
      <c r="E74" s="247">
        <f>INT(((D74*$N$4/100)*100)+0.5)/100</f>
        <v>0</v>
      </c>
      <c r="F74" s="248">
        <v>0</v>
      </c>
      <c r="G74" s="247">
        <f>INT(((F74*$N$5/100)*100)+0.5)/100</f>
        <v>0</v>
      </c>
      <c r="H74" s="238">
        <f>IF(C74&lt;&gt;0,G74/C74,0)</f>
        <v>0</v>
      </c>
      <c r="I74" s="217" t="s">
        <v>423</v>
      </c>
      <c r="J74" s="214"/>
      <c r="K74" s="214"/>
      <c r="L74" s="214"/>
      <c r="M74" s="214"/>
      <c r="N74" s="214"/>
      <c r="O74" s="214"/>
      <c r="P74" s="214"/>
    </row>
    <row r="75" spans="1:16">
      <c r="A75" s="264" t="s">
        <v>304</v>
      </c>
      <c r="B75" s="263"/>
      <c r="C75" s="256"/>
      <c r="D75" s="255"/>
      <c r="E75" s="255"/>
      <c r="F75" s="256"/>
      <c r="G75" s="255"/>
      <c r="H75" s="238"/>
      <c r="I75" s="217"/>
      <c r="J75" s="214"/>
      <c r="K75" s="214"/>
      <c r="L75" s="214"/>
      <c r="M75" s="214"/>
      <c r="N75" s="214"/>
      <c r="O75" s="214"/>
      <c r="P75" s="214"/>
    </row>
    <row r="76" spans="1:16">
      <c r="A76" s="246" t="s">
        <v>357</v>
      </c>
      <c r="B76" s="245" t="s">
        <v>358</v>
      </c>
      <c r="C76" s="259">
        <v>0</v>
      </c>
      <c r="D76" s="247">
        <v>0</v>
      </c>
      <c r="E76" s="247">
        <f>INT(((D76*$N$4/100)*100)+0.5)/100</f>
        <v>0</v>
      </c>
      <c r="F76" s="248">
        <v>0</v>
      </c>
      <c r="G76" s="247">
        <f>INT(((F76*$N$5/100)*100)+0.5)/100</f>
        <v>0</v>
      </c>
      <c r="H76" s="238">
        <f>IF(C76&lt;&gt;0,G76/C76,0)</f>
        <v>0</v>
      </c>
      <c r="I76" s="217"/>
      <c r="J76" s="214"/>
      <c r="K76" s="214"/>
      <c r="L76" s="214"/>
      <c r="M76" s="214"/>
      <c r="N76" s="214"/>
      <c r="O76" s="214"/>
      <c r="P76" s="214"/>
    </row>
    <row r="77" spans="1:16">
      <c r="A77" s="262" t="s">
        <v>304</v>
      </c>
      <c r="B77" s="261"/>
      <c r="C77" s="256"/>
      <c r="D77" s="255"/>
      <c r="E77" s="255"/>
      <c r="F77" s="256"/>
      <c r="G77" s="255"/>
      <c r="H77" s="238"/>
      <c r="I77" s="217"/>
      <c r="J77" s="214"/>
      <c r="K77" s="214"/>
      <c r="L77" s="214"/>
      <c r="M77" s="214"/>
      <c r="N77" s="214"/>
      <c r="O77" s="214"/>
      <c r="P77" s="214"/>
    </row>
    <row r="78" spans="1:16">
      <c r="A78" s="260" t="s">
        <v>359</v>
      </c>
      <c r="B78" s="245" t="s">
        <v>360</v>
      </c>
      <c r="C78" s="259">
        <v>0</v>
      </c>
      <c r="D78" s="247">
        <v>0</v>
      </c>
      <c r="E78" s="247">
        <f>INT(((D78*$N$4/100)*100)+0.5)/100</f>
        <v>0</v>
      </c>
      <c r="F78" s="248">
        <v>0</v>
      </c>
      <c r="G78" s="247">
        <f>INT(((F78*$N$5/100)*100)+0.5)/100</f>
        <v>0</v>
      </c>
      <c r="H78" s="238">
        <f>IF(C78&lt;&gt;0,G78/C78,0)</f>
        <v>0</v>
      </c>
      <c r="I78" s="217"/>
      <c r="J78" s="214"/>
      <c r="K78" s="214"/>
      <c r="L78" s="214"/>
      <c r="M78" s="214"/>
      <c r="N78" s="214"/>
      <c r="O78" s="214"/>
      <c r="P78" s="214"/>
    </row>
    <row r="79" spans="1:16">
      <c r="A79" s="258" t="s">
        <v>304</v>
      </c>
      <c r="B79" s="257"/>
      <c r="C79" s="256"/>
      <c r="D79" s="255"/>
      <c r="E79" s="255"/>
      <c r="F79" s="256"/>
      <c r="G79" s="255"/>
      <c r="H79" s="238"/>
      <c r="I79" s="217"/>
      <c r="J79" s="214"/>
      <c r="K79" s="214"/>
      <c r="L79" s="214"/>
      <c r="M79" s="214"/>
      <c r="N79" s="214"/>
      <c r="O79" s="214"/>
      <c r="P79" s="214"/>
    </row>
    <row r="80" spans="1:16" ht="15.75" thickBot="1">
      <c r="A80" s="242" t="s">
        <v>361</v>
      </c>
      <c r="B80" s="254" t="s">
        <v>362</v>
      </c>
      <c r="C80" s="239">
        <f>+C78+C76+C71+C66+C64</f>
        <v>0</v>
      </c>
      <c r="D80" s="239">
        <f>+D78+D76+D71+D66+D64</f>
        <v>0</v>
      </c>
      <c r="E80" s="239">
        <f>+E78+E76+E71+E66+E64</f>
        <v>0</v>
      </c>
      <c r="F80" s="239">
        <f>+F78+F76+F71+F66+F64</f>
        <v>0</v>
      </c>
      <c r="G80" s="239">
        <f>+G78+G76+G71+G66+G64</f>
        <v>0</v>
      </c>
      <c r="H80" s="416">
        <f>IF(C80&lt;&gt;0,G80/C80,0)</f>
        <v>0</v>
      </c>
      <c r="I80" s="217"/>
      <c r="J80" s="214"/>
      <c r="K80" s="214"/>
      <c r="L80" s="214"/>
      <c r="M80" s="214"/>
      <c r="N80" s="214"/>
      <c r="O80" s="214"/>
      <c r="P80" s="214"/>
    </row>
    <row r="81" spans="1:16" ht="15.75" thickTop="1">
      <c r="A81" s="250"/>
      <c r="B81" s="253"/>
      <c r="C81" s="252"/>
      <c r="D81" s="243"/>
      <c r="E81" s="243"/>
      <c r="F81" s="244"/>
      <c r="G81" s="243"/>
      <c r="H81" s="238"/>
      <c r="I81" s="217"/>
      <c r="J81" s="214"/>
      <c r="K81" s="214"/>
      <c r="L81" s="214"/>
      <c r="M81" s="214"/>
      <c r="N81" s="214"/>
      <c r="O81" s="214"/>
      <c r="P81" s="214"/>
    </row>
    <row r="82" spans="1:16">
      <c r="A82" s="250"/>
      <c r="B82" s="251" t="s">
        <v>363</v>
      </c>
      <c r="C82" s="243"/>
      <c r="D82" s="243"/>
      <c r="E82" s="243"/>
      <c r="F82" s="244"/>
      <c r="G82" s="243"/>
      <c r="H82" s="238"/>
      <c r="I82" s="217"/>
      <c r="J82" s="214"/>
      <c r="K82" s="214"/>
      <c r="L82" s="214"/>
      <c r="M82" s="214"/>
      <c r="N82" s="214"/>
      <c r="O82" s="214"/>
      <c r="P82" s="214"/>
    </row>
    <row r="83" spans="1:16">
      <c r="A83" s="250"/>
      <c r="B83" s="249"/>
      <c r="C83" s="243"/>
      <c r="D83" s="243"/>
      <c r="E83" s="243"/>
      <c r="F83" s="244"/>
      <c r="G83" s="243"/>
      <c r="H83" s="238"/>
      <c r="I83" s="217"/>
      <c r="J83" s="214"/>
      <c r="K83" s="214"/>
      <c r="L83" s="214"/>
      <c r="M83" s="214"/>
      <c r="N83" s="214"/>
      <c r="O83" s="214"/>
      <c r="P83" s="214"/>
    </row>
    <row r="84" spans="1:16">
      <c r="A84" s="246" t="s">
        <v>364</v>
      </c>
      <c r="B84" s="245" t="s">
        <v>365</v>
      </c>
      <c r="C84" s="247">
        <v>0</v>
      </c>
      <c r="D84" s="247">
        <v>0</v>
      </c>
      <c r="E84" s="247">
        <f>INT(((D84*$N$4/100)*100)+0.5)/100</f>
        <v>0</v>
      </c>
      <c r="F84" s="248">
        <v>0</v>
      </c>
      <c r="G84" s="247">
        <f>INT(((F84*$N$5/100)*100)+0.5)/100</f>
        <v>0</v>
      </c>
      <c r="H84" s="238">
        <f>IF(C84&lt;&gt;0,G84/C84,0)</f>
        <v>0</v>
      </c>
      <c r="I84" s="217"/>
      <c r="J84" s="214"/>
      <c r="K84" s="214"/>
      <c r="L84" s="214"/>
      <c r="M84" s="214"/>
      <c r="N84" s="214"/>
      <c r="O84" s="214"/>
      <c r="P84" s="214"/>
    </row>
    <row r="85" spans="1:16">
      <c r="A85" s="246"/>
      <c r="B85" s="245"/>
      <c r="C85" s="243"/>
      <c r="D85" s="243"/>
      <c r="E85" s="243"/>
      <c r="F85" s="244"/>
      <c r="G85" s="243"/>
      <c r="H85" s="238"/>
      <c r="I85" s="217"/>
      <c r="J85" s="214"/>
      <c r="K85" s="214"/>
      <c r="L85" s="214"/>
      <c r="M85" s="214"/>
      <c r="N85" s="214"/>
      <c r="O85" s="214"/>
      <c r="P85" s="214"/>
    </row>
    <row r="86" spans="1:16">
      <c r="A86" s="246" t="s">
        <v>366</v>
      </c>
      <c r="B86" s="245" t="s">
        <v>367</v>
      </c>
      <c r="C86" s="247">
        <v>0</v>
      </c>
      <c r="D86" s="247">
        <v>0</v>
      </c>
      <c r="E86" s="247">
        <f>INT(((D86*$N$4/100)*100)+0.5)/100</f>
        <v>0</v>
      </c>
      <c r="F86" s="248">
        <v>0</v>
      </c>
      <c r="G86" s="247">
        <f>INT(((F86*$N$5/100)*100)+0.5)/100</f>
        <v>0</v>
      </c>
      <c r="H86" s="238">
        <f>IF(C86&lt;&gt;0,G86/C86,0)</f>
        <v>0</v>
      </c>
      <c r="I86" s="217"/>
      <c r="J86" s="214"/>
      <c r="K86" s="214"/>
      <c r="L86" s="214"/>
      <c r="M86" s="214"/>
      <c r="N86" s="214"/>
      <c r="O86" s="214"/>
      <c r="P86" s="214"/>
    </row>
    <row r="87" spans="1:16">
      <c r="A87" s="246"/>
      <c r="B87" s="245"/>
      <c r="C87" s="243"/>
      <c r="D87" s="243"/>
      <c r="E87" s="243"/>
      <c r="F87" s="244"/>
      <c r="G87" s="243"/>
      <c r="H87" s="238"/>
      <c r="I87" s="217"/>
      <c r="J87" s="214"/>
      <c r="K87" s="214"/>
      <c r="L87" s="214"/>
      <c r="M87" s="214"/>
      <c r="N87" s="214"/>
      <c r="O87" s="214"/>
      <c r="P87" s="214"/>
    </row>
    <row r="88" spans="1:16">
      <c r="A88" s="246" t="s">
        <v>368</v>
      </c>
      <c r="B88" s="245" t="s">
        <v>369</v>
      </c>
      <c r="C88" s="247">
        <v>0</v>
      </c>
      <c r="D88" s="247">
        <v>0</v>
      </c>
      <c r="E88" s="247">
        <f>INT(((D88*$N$4/100)*100)+0.5)/100</f>
        <v>0</v>
      </c>
      <c r="F88" s="248">
        <v>0</v>
      </c>
      <c r="G88" s="247">
        <f>INT(((F88*$N$5/100)*100)+0.5)/100</f>
        <v>0</v>
      </c>
      <c r="H88" s="238">
        <f>IF(C88&lt;&gt;0,G88/C88,0)</f>
        <v>0</v>
      </c>
      <c r="I88" s="217"/>
      <c r="J88" s="214"/>
      <c r="K88" s="214"/>
      <c r="L88" s="214"/>
      <c r="M88" s="214"/>
      <c r="N88" s="214"/>
      <c r="O88" s="214"/>
      <c r="P88" s="214"/>
    </row>
    <row r="89" spans="1:16">
      <c r="A89" s="246"/>
      <c r="B89" s="245"/>
      <c r="C89" s="243"/>
      <c r="D89" s="243"/>
      <c r="E89" s="243"/>
      <c r="F89" s="244"/>
      <c r="G89" s="243"/>
      <c r="H89" s="238"/>
      <c r="I89" s="217"/>
      <c r="J89" s="214"/>
      <c r="K89" s="214"/>
      <c r="L89" s="214"/>
      <c r="M89" s="214"/>
      <c r="N89" s="214"/>
      <c r="O89" s="214"/>
      <c r="P89" s="214"/>
    </row>
    <row r="90" spans="1:16">
      <c r="A90" s="246" t="s">
        <v>370</v>
      </c>
      <c r="B90" s="245" t="s">
        <v>371</v>
      </c>
      <c r="C90" s="247">
        <v>0</v>
      </c>
      <c r="D90" s="247">
        <v>0</v>
      </c>
      <c r="E90" s="247">
        <f>INT(((D90*$N$4/100)*100)+0.5)/100</f>
        <v>0</v>
      </c>
      <c r="F90" s="248">
        <v>0</v>
      </c>
      <c r="G90" s="247">
        <f>INT(((F90*$N$5/100)*100)+0.5)/100</f>
        <v>0</v>
      </c>
      <c r="H90" s="238">
        <f>IF(C90&lt;&gt;0,G90/C90,0)</f>
        <v>0</v>
      </c>
      <c r="I90" s="217"/>
      <c r="J90" s="214"/>
      <c r="K90" s="214"/>
      <c r="L90" s="214"/>
      <c r="M90" s="214"/>
      <c r="N90" s="214"/>
      <c r="O90" s="214"/>
      <c r="P90" s="214"/>
    </row>
    <row r="91" spans="1:16">
      <c r="A91" s="246"/>
      <c r="B91" s="245"/>
      <c r="C91" s="243"/>
      <c r="D91" s="243"/>
      <c r="E91" s="243"/>
      <c r="F91" s="244"/>
      <c r="G91" s="243"/>
      <c r="H91" s="238"/>
      <c r="I91" s="217"/>
      <c r="J91" s="214"/>
      <c r="K91" s="214"/>
      <c r="L91" s="214"/>
      <c r="M91" s="214"/>
      <c r="N91" s="214"/>
      <c r="O91" s="214"/>
      <c r="P91" s="214"/>
    </row>
    <row r="92" spans="1:16" ht="15.75" thickBot="1">
      <c r="A92" s="242" t="s">
        <v>372</v>
      </c>
      <c r="B92" s="241" t="s">
        <v>373</v>
      </c>
      <c r="C92" s="239">
        <f>+C90+C88+C86+C84</f>
        <v>0</v>
      </c>
      <c r="D92" s="239">
        <f>+D90+D88+D86+D84</f>
        <v>0</v>
      </c>
      <c r="E92" s="239">
        <f>+E90+E88+E86+E84</f>
        <v>0</v>
      </c>
      <c r="F92" s="240">
        <f>+F90+F88+F86+F84</f>
        <v>0</v>
      </c>
      <c r="G92" s="239">
        <f>+G90+G88+G86+G84</f>
        <v>0</v>
      </c>
      <c r="H92" s="416">
        <f>IF(C92&lt;&gt;0,G92/C92,0)</f>
        <v>0</v>
      </c>
      <c r="I92" s="217"/>
      <c r="J92" s="214"/>
      <c r="K92" s="214"/>
      <c r="L92" s="214"/>
      <c r="M92" s="214"/>
      <c r="N92" s="214"/>
      <c r="O92" s="214"/>
      <c r="P92" s="214"/>
    </row>
    <row r="93" spans="1:16" ht="15.75" thickTop="1">
      <c r="A93" s="157" t="s">
        <v>304</v>
      </c>
      <c r="B93" s="158"/>
      <c r="C93" s="167"/>
      <c r="D93" s="167"/>
      <c r="E93" s="167"/>
      <c r="F93" s="168"/>
      <c r="G93" s="167"/>
      <c r="H93" s="169"/>
      <c r="I93" s="214"/>
      <c r="J93" s="214"/>
      <c r="K93" s="214"/>
      <c r="L93" s="214"/>
      <c r="M93" s="214"/>
      <c r="N93" s="214"/>
      <c r="O93" s="214"/>
      <c r="P93" s="214"/>
    </row>
    <row r="94" spans="1:16">
      <c r="A94" s="157"/>
      <c r="B94" s="159" t="s">
        <v>383</v>
      </c>
      <c r="C94" s="166">
        <f>+C32+C47+C60+C80+C92</f>
        <v>0</v>
      </c>
      <c r="D94" s="166">
        <f>+D32+D47+D60+D80+D92</f>
        <v>0</v>
      </c>
      <c r="E94" s="166">
        <f>+E32+E47+E60+E80+E92</f>
        <v>0</v>
      </c>
      <c r="F94" s="170">
        <f>+F32+F47+F60+F80+F92</f>
        <v>0</v>
      </c>
      <c r="G94" s="166">
        <f>+G32+G47+G60+G80+G92</f>
        <v>0</v>
      </c>
      <c r="H94" s="211">
        <f>IF(C94&lt;&gt;0,G94/C94,0)</f>
        <v>0</v>
      </c>
      <c r="I94" s="221" t="s">
        <v>382</v>
      </c>
      <c r="J94" s="214"/>
      <c r="K94" s="214"/>
      <c r="L94" s="214"/>
      <c r="M94" s="214"/>
      <c r="N94" s="214"/>
      <c r="O94" s="214"/>
      <c r="P94" s="214"/>
    </row>
    <row r="95" spans="1:16" ht="15.75" thickBot="1">
      <c r="A95" s="160"/>
      <c r="B95" s="161"/>
      <c r="C95" s="171"/>
      <c r="D95" s="171"/>
      <c r="E95" s="171"/>
      <c r="F95" s="172"/>
      <c r="G95" s="171"/>
      <c r="H95" s="173"/>
      <c r="I95" s="214"/>
      <c r="J95" s="214"/>
      <c r="K95" s="214"/>
      <c r="L95" s="214"/>
      <c r="M95" s="214"/>
      <c r="N95" s="214"/>
      <c r="O95" s="214"/>
      <c r="P95" s="214"/>
    </row>
    <row r="96" spans="1:16" ht="15.75" thickTop="1">
      <c r="A96" s="162" t="s">
        <v>304</v>
      </c>
      <c r="B96" s="163"/>
      <c r="C96" s="118"/>
      <c r="D96" s="118"/>
      <c r="E96" s="118"/>
      <c r="F96" s="119"/>
      <c r="G96" s="118"/>
      <c r="H96" s="174"/>
      <c r="I96" s="214"/>
      <c r="J96" s="214"/>
      <c r="K96" s="214"/>
      <c r="L96" s="214"/>
      <c r="M96" s="214"/>
      <c r="N96" s="214"/>
      <c r="O96" s="214"/>
      <c r="P96" s="214"/>
    </row>
    <row r="97" spans="1:16">
      <c r="A97" s="162"/>
      <c r="B97" s="159" t="s">
        <v>384</v>
      </c>
      <c r="C97" s="175">
        <f>+C94-C100</f>
        <v>0</v>
      </c>
      <c r="D97" s="175">
        <f>+D94-D100</f>
        <v>0</v>
      </c>
      <c r="E97" s="175">
        <f>+E94-E100</f>
        <v>0</v>
      </c>
      <c r="F97" s="212">
        <f>+F94-F100</f>
        <v>0</v>
      </c>
      <c r="G97" s="175">
        <f>+G94-G100</f>
        <v>0</v>
      </c>
      <c r="H97" s="211">
        <f>IF(C97&lt;&gt;0,G97/C97,0)</f>
        <v>0</v>
      </c>
      <c r="I97" s="221" t="s">
        <v>385</v>
      </c>
      <c r="J97" s="214"/>
      <c r="K97" s="214"/>
      <c r="L97" s="214"/>
      <c r="M97" s="214"/>
      <c r="N97" s="214"/>
      <c r="O97" s="214"/>
      <c r="P97" s="214"/>
    </row>
    <row r="98" spans="1:16" ht="15.75" thickBot="1">
      <c r="A98" s="164"/>
      <c r="B98" s="165"/>
      <c r="C98" s="176"/>
      <c r="D98" s="176"/>
      <c r="E98" s="176"/>
      <c r="F98" s="177"/>
      <c r="G98" s="176"/>
      <c r="H98" s="178"/>
      <c r="I98" s="214"/>
      <c r="J98" s="214"/>
      <c r="K98" s="214"/>
      <c r="L98" s="214"/>
      <c r="M98" s="214"/>
      <c r="N98" s="214"/>
      <c r="O98" s="214"/>
      <c r="P98" s="214"/>
    </row>
    <row r="99" spans="1:16" ht="15.75" thickTop="1">
      <c r="A99" s="162" t="s">
        <v>304</v>
      </c>
      <c r="B99" s="163"/>
      <c r="C99" s="118"/>
      <c r="D99" s="118"/>
      <c r="E99" s="118"/>
      <c r="F99" s="119"/>
      <c r="G99" s="118"/>
      <c r="H99" s="174"/>
      <c r="I99" s="214"/>
      <c r="J99" s="214"/>
      <c r="K99" s="214"/>
      <c r="L99" s="214"/>
      <c r="M99" s="214"/>
      <c r="N99" s="214"/>
      <c r="O99" s="214"/>
      <c r="P99" s="214"/>
    </row>
    <row r="100" spans="1:16">
      <c r="A100" s="162"/>
      <c r="B100" s="159" t="s">
        <v>375</v>
      </c>
      <c r="C100" s="175">
        <f>+C80</f>
        <v>0</v>
      </c>
      <c r="D100" s="175">
        <f>+D80</f>
        <v>0</v>
      </c>
      <c r="E100" s="175">
        <f>+E80</f>
        <v>0</v>
      </c>
      <c r="F100" s="212">
        <f>+F80</f>
        <v>0</v>
      </c>
      <c r="G100" s="175">
        <f>+G80</f>
        <v>0</v>
      </c>
      <c r="H100" s="211">
        <f>IF(C100&lt;&gt;0,G100/C100,0)</f>
        <v>0</v>
      </c>
      <c r="I100" s="214"/>
      <c r="J100" s="214"/>
      <c r="K100" s="214"/>
      <c r="L100" s="214"/>
      <c r="M100" s="214"/>
      <c r="N100" s="214"/>
      <c r="O100" s="214"/>
      <c r="P100" s="214"/>
    </row>
    <row r="101" spans="1:16" ht="15.75" thickBot="1">
      <c r="A101" s="164"/>
      <c r="B101" s="165"/>
      <c r="C101" s="176"/>
      <c r="D101" s="176"/>
      <c r="E101" s="176"/>
      <c r="F101" s="177"/>
      <c r="G101" s="176"/>
      <c r="H101" s="178"/>
    </row>
    <row r="102" spans="1:16" ht="15.75" thickTop="1">
      <c r="A102" s="155"/>
      <c r="B102" s="155"/>
      <c r="C102" s="153"/>
      <c r="D102" s="154"/>
      <c r="E102" s="154"/>
      <c r="F102" s="154"/>
      <c r="G102" s="154"/>
      <c r="H102" s="156"/>
    </row>
    <row r="103" spans="1:16" ht="39" customHeight="1">
      <c r="A103" s="715" t="s">
        <v>376</v>
      </c>
      <c r="B103" s="715"/>
      <c r="C103" s="715"/>
      <c r="D103" s="715"/>
      <c r="E103" s="715"/>
      <c r="F103" s="715"/>
      <c r="G103" s="715"/>
      <c r="H103" s="715"/>
    </row>
    <row r="104" spans="1:16">
      <c r="A104" s="715" t="s">
        <v>377</v>
      </c>
      <c r="B104" s="719"/>
      <c r="C104" s="719"/>
      <c r="D104" s="719"/>
      <c r="E104" s="719"/>
      <c r="F104" s="719"/>
      <c r="G104" s="719"/>
      <c r="H104" s="719"/>
    </row>
    <row r="105" spans="1:16" ht="48" customHeight="1">
      <c r="A105" s="715" t="s">
        <v>378</v>
      </c>
      <c r="B105" s="715"/>
      <c r="C105" s="715"/>
      <c r="D105" s="715"/>
      <c r="E105" s="715"/>
      <c r="F105" s="715"/>
      <c r="G105" s="715"/>
      <c r="H105" s="715"/>
    </row>
  </sheetData>
  <sheetProtection password="D3C7" sheet="1"/>
  <mergeCells count="21">
    <mergeCell ref="A1:H1"/>
    <mergeCell ref="A2:H2"/>
    <mergeCell ref="A3:H3"/>
    <mergeCell ref="F8:F9"/>
    <mergeCell ref="A105:H105"/>
    <mergeCell ref="A6:H6"/>
    <mergeCell ref="A8:A9"/>
    <mergeCell ref="B8:B9"/>
    <mergeCell ref="C8:C9"/>
    <mergeCell ref="A104:H104"/>
    <mergeCell ref="H8:H9"/>
    <mergeCell ref="G8:G9"/>
    <mergeCell ref="A103:H103"/>
    <mergeCell ref="O4:P4"/>
    <mergeCell ref="A5:H5"/>
    <mergeCell ref="O5:P5"/>
    <mergeCell ref="J4:M4"/>
    <mergeCell ref="D8:D9"/>
    <mergeCell ref="J5:M5"/>
    <mergeCell ref="E8:E9"/>
    <mergeCell ref="I8:U9"/>
  </mergeCells>
  <dataValidations count="1">
    <dataValidation type="decimal" allowBlank="1" showInputMessage="1" showErrorMessage="1" sqref="N4:N5">
      <formula1>0</formula1>
      <formula2>100</formula2>
    </dataValidation>
  </dataValidations>
  <printOptions horizontalCentered="1"/>
  <pageMargins left="0.23622047244094491" right="0.23622047244094491" top="0.74803149606299213" bottom="0.74803149606299213" header="0.31496062992125984" footer="0.31496062992125984"/>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7"/>
  <sheetViews>
    <sheetView showGridLines="0" zoomScale="110" zoomScaleNormal="110" workbookViewId="0"/>
  </sheetViews>
  <sheetFormatPr defaultRowHeight="15"/>
  <cols>
    <col min="1" max="1" width="47.85546875" style="1" customWidth="1"/>
    <col min="2" max="5" width="9.140625" style="1" customWidth="1"/>
    <col min="6" max="6" width="12.7109375" style="1" customWidth="1"/>
    <col min="7" max="16384" width="9.140625" style="1"/>
  </cols>
  <sheetData>
    <row r="2" spans="1:7" ht="26.25">
      <c r="A2" s="644" t="s">
        <v>0</v>
      </c>
      <c r="B2" s="645"/>
      <c r="C2" s="645"/>
      <c r="D2" s="645"/>
      <c r="E2" s="645"/>
      <c r="F2" s="646"/>
    </row>
    <row r="3" spans="1:7">
      <c r="A3" s="724" t="s">
        <v>390</v>
      </c>
      <c r="B3" s="724"/>
      <c r="C3" s="724"/>
      <c r="D3" s="724"/>
      <c r="E3" s="724"/>
      <c r="F3" s="724"/>
    </row>
    <row r="4" spans="1:7">
      <c r="A4" s="181"/>
      <c r="B4" s="181"/>
      <c r="C4" s="181"/>
      <c r="D4" s="181"/>
      <c r="E4" s="181"/>
      <c r="F4" s="181"/>
    </row>
    <row r="5" spans="1:7">
      <c r="A5" s="755" t="s">
        <v>391</v>
      </c>
      <c r="B5" s="756"/>
      <c r="C5" s="756"/>
      <c r="D5" s="756"/>
      <c r="E5" s="756"/>
      <c r="F5" s="757"/>
    </row>
    <row r="6" spans="1:7">
      <c r="A6" s="758"/>
      <c r="B6" s="759"/>
      <c r="C6" s="759"/>
      <c r="D6" s="759"/>
      <c r="E6" s="759"/>
      <c r="F6" s="760"/>
    </row>
    <row r="7" spans="1:7">
      <c r="A7" s="190"/>
      <c r="B7" s="191"/>
      <c r="C7" s="191"/>
      <c r="D7" s="191"/>
      <c r="E7" s="191"/>
      <c r="F7" s="192"/>
    </row>
    <row r="8" spans="1:7" ht="38.25" customHeight="1">
      <c r="A8" s="761" t="s">
        <v>409</v>
      </c>
      <c r="B8" s="741"/>
      <c r="C8" s="741"/>
      <c r="D8" s="741"/>
      <c r="E8" s="741"/>
      <c r="F8" s="742"/>
    </row>
    <row r="9" spans="1:7">
      <c r="A9" s="750"/>
      <c r="B9" s="751"/>
      <c r="C9" s="751"/>
      <c r="D9" s="751"/>
      <c r="E9" s="191"/>
      <c r="F9" s="193"/>
    </row>
    <row r="10" spans="1:7">
      <c r="A10" s="748" t="s">
        <v>392</v>
      </c>
      <c r="B10" s="749"/>
      <c r="C10" s="749"/>
      <c r="D10" s="749"/>
      <c r="E10" s="191"/>
      <c r="F10" s="205">
        <v>0</v>
      </c>
      <c r="G10" s="208" t="s">
        <v>414</v>
      </c>
    </row>
    <row r="11" spans="1:7">
      <c r="A11" s="190"/>
      <c r="B11" s="191"/>
      <c r="C11" s="191"/>
      <c r="D11" s="191"/>
      <c r="E11" s="191"/>
      <c r="F11" s="182"/>
      <c r="G11" s="208"/>
    </row>
    <row r="12" spans="1:7">
      <c r="A12" s="745" t="s">
        <v>393</v>
      </c>
      <c r="B12" s="746"/>
      <c r="C12" s="746"/>
      <c r="D12" s="746"/>
      <c r="E12" s="747"/>
      <c r="F12" s="205">
        <v>0</v>
      </c>
      <c r="G12" s="208" t="s">
        <v>415</v>
      </c>
    </row>
    <row r="13" spans="1:7">
      <c r="A13" s="183"/>
      <c r="B13" s="184"/>
      <c r="C13" s="184"/>
      <c r="D13" s="184"/>
      <c r="E13" s="194"/>
      <c r="F13" s="182"/>
      <c r="G13" s="208"/>
    </row>
    <row r="14" spans="1:7">
      <c r="A14" s="748" t="s">
        <v>394</v>
      </c>
      <c r="B14" s="749"/>
      <c r="C14" s="749"/>
      <c r="D14" s="749"/>
      <c r="E14" s="194"/>
      <c r="F14" s="205">
        <v>0</v>
      </c>
      <c r="G14" s="208" t="s">
        <v>416</v>
      </c>
    </row>
    <row r="15" spans="1:7">
      <c r="A15" s="195"/>
      <c r="B15" s="196"/>
      <c r="C15" s="196"/>
      <c r="D15" s="196"/>
      <c r="E15" s="197"/>
      <c r="F15" s="182"/>
      <c r="G15" s="208"/>
    </row>
    <row r="16" spans="1:7">
      <c r="A16" s="750" t="s">
        <v>395</v>
      </c>
      <c r="B16" s="751"/>
      <c r="C16" s="751"/>
      <c r="D16" s="751"/>
      <c r="E16" s="191"/>
      <c r="F16" s="185">
        <f>F10+F12+F14</f>
        <v>0</v>
      </c>
      <c r="G16" s="208" t="s">
        <v>413</v>
      </c>
    </row>
    <row r="17" spans="1:10">
      <c r="A17" s="190"/>
      <c r="B17" s="191"/>
      <c r="C17" s="191"/>
      <c r="D17" s="191"/>
      <c r="E17" s="191"/>
      <c r="F17" s="186"/>
      <c r="G17" s="208"/>
    </row>
    <row r="18" spans="1:10">
      <c r="A18" s="752" t="s">
        <v>396</v>
      </c>
      <c r="B18" s="753"/>
      <c r="C18" s="753"/>
      <c r="D18" s="753"/>
      <c r="E18" s="753"/>
      <c r="F18" s="754"/>
      <c r="G18" s="208"/>
    </row>
    <row r="19" spans="1:10">
      <c r="A19" s="190"/>
      <c r="B19" s="191"/>
      <c r="C19" s="191"/>
      <c r="D19" s="191"/>
      <c r="E19" s="191"/>
      <c r="F19" s="193"/>
      <c r="G19" s="208"/>
    </row>
    <row r="20" spans="1:10">
      <c r="A20" s="737" t="s">
        <v>411</v>
      </c>
      <c r="B20" s="738"/>
      <c r="C20" s="738"/>
      <c r="D20" s="738"/>
      <c r="E20" s="191"/>
      <c r="F20" s="182">
        <f>INT(((F16/100*10)*100)+0.5)/100</f>
        <v>0</v>
      </c>
      <c r="G20" s="209" t="s">
        <v>426</v>
      </c>
      <c r="J20" s="88"/>
    </row>
    <row r="21" spans="1:10">
      <c r="A21" s="190"/>
      <c r="B21" s="191"/>
      <c r="C21" s="191"/>
      <c r="D21" s="191"/>
      <c r="E21" s="191"/>
      <c r="F21" s="182"/>
      <c r="G21" s="209"/>
    </row>
    <row r="22" spans="1:10" ht="24.95" customHeight="1">
      <c r="A22" s="735" t="s">
        <v>412</v>
      </c>
      <c r="B22" s="736"/>
      <c r="C22" s="736"/>
      <c r="D22" s="736"/>
      <c r="E22" s="730"/>
      <c r="F22" s="205">
        <v>0</v>
      </c>
      <c r="G22" s="210" t="s">
        <v>425</v>
      </c>
    </row>
    <row r="23" spans="1:10">
      <c r="A23" s="198"/>
      <c r="B23" s="199"/>
      <c r="C23" s="199"/>
      <c r="D23" s="199"/>
      <c r="E23" s="191"/>
      <c r="F23" s="185"/>
      <c r="G23" s="208"/>
    </row>
    <row r="24" spans="1:10" ht="24.95" customHeight="1">
      <c r="A24" s="735" t="s">
        <v>397</v>
      </c>
      <c r="B24" s="736"/>
      <c r="C24" s="736"/>
      <c r="D24" s="736"/>
      <c r="E24" s="730"/>
      <c r="F24" s="205">
        <v>0</v>
      </c>
      <c r="G24" s="208" t="s">
        <v>11</v>
      </c>
    </row>
    <row r="25" spans="1:10">
      <c r="A25" s="190"/>
      <c r="B25" s="191"/>
      <c r="C25" s="191"/>
      <c r="D25" s="191"/>
      <c r="E25" s="191"/>
      <c r="F25" s="182"/>
      <c r="G25" s="208"/>
    </row>
    <row r="26" spans="1:10">
      <c r="A26" s="737" t="s">
        <v>625</v>
      </c>
      <c r="B26" s="738"/>
      <c r="C26" s="738"/>
      <c r="D26" s="738"/>
      <c r="E26" s="739"/>
      <c r="F26" s="205">
        <v>0</v>
      </c>
      <c r="G26" s="208" t="s">
        <v>9</v>
      </c>
    </row>
    <row r="27" spans="1:10">
      <c r="A27" s="200"/>
      <c r="B27" s="201"/>
      <c r="C27" s="201"/>
      <c r="D27" s="201"/>
      <c r="E27" s="201"/>
      <c r="F27" s="185"/>
      <c r="G27" s="208"/>
    </row>
    <row r="28" spans="1:10">
      <c r="A28" s="737" t="s">
        <v>398</v>
      </c>
      <c r="B28" s="738"/>
      <c r="C28" s="738"/>
      <c r="D28" s="738"/>
      <c r="E28" s="739"/>
      <c r="F28" s="205">
        <v>0</v>
      </c>
      <c r="G28" s="208" t="s">
        <v>9</v>
      </c>
    </row>
    <row r="29" spans="1:10">
      <c r="A29" s="200"/>
      <c r="B29" s="201"/>
      <c r="C29" s="201"/>
      <c r="D29" s="201"/>
      <c r="E29" s="201"/>
      <c r="F29" s="182"/>
      <c r="G29" s="208"/>
    </row>
    <row r="30" spans="1:10">
      <c r="A30" s="735" t="s">
        <v>399</v>
      </c>
      <c r="B30" s="736"/>
      <c r="C30" s="736"/>
      <c r="D30" s="736"/>
      <c r="E30" s="191"/>
      <c r="F30" s="182">
        <f>F20-F22-F24+F26+F28</f>
        <v>0</v>
      </c>
      <c r="G30" s="208" t="s">
        <v>413</v>
      </c>
    </row>
    <row r="31" spans="1:10">
      <c r="A31" s="190"/>
      <c r="B31" s="191"/>
      <c r="C31" s="191"/>
      <c r="D31" s="191"/>
      <c r="E31" s="191"/>
      <c r="F31" s="202"/>
      <c r="G31" s="208"/>
    </row>
    <row r="32" spans="1:10">
      <c r="A32" s="740" t="s">
        <v>400</v>
      </c>
      <c r="B32" s="741"/>
      <c r="C32" s="741"/>
      <c r="D32" s="741"/>
      <c r="E32" s="741"/>
      <c r="F32" s="742"/>
      <c r="G32" s="208"/>
    </row>
    <row r="33" spans="1:7">
      <c r="A33" s="190"/>
      <c r="B33" s="191"/>
      <c r="C33" s="191"/>
      <c r="D33" s="191"/>
      <c r="E33" s="191"/>
      <c r="F33" s="193"/>
      <c r="G33" s="208"/>
    </row>
    <row r="34" spans="1:7">
      <c r="A34" s="187" t="s">
        <v>410</v>
      </c>
      <c r="B34" s="191"/>
      <c r="C34" s="191"/>
      <c r="D34" s="191"/>
      <c r="E34" s="191"/>
      <c r="F34" s="205">
        <v>0</v>
      </c>
      <c r="G34" s="208" t="s">
        <v>9</v>
      </c>
    </row>
    <row r="35" spans="1:7">
      <c r="A35" s="190"/>
      <c r="B35" s="191"/>
      <c r="C35" s="191"/>
      <c r="D35" s="191"/>
      <c r="E35" s="191"/>
      <c r="F35" s="182"/>
      <c r="G35" s="208"/>
    </row>
    <row r="36" spans="1:7">
      <c r="A36" s="190" t="s">
        <v>401</v>
      </c>
      <c r="B36" s="191"/>
      <c r="C36" s="191"/>
      <c r="D36" s="191"/>
      <c r="E36" s="191"/>
      <c r="F36" s="205">
        <v>0</v>
      </c>
      <c r="G36" s="208" t="s">
        <v>9</v>
      </c>
    </row>
    <row r="37" spans="1:7">
      <c r="A37" s="190"/>
      <c r="B37" s="191"/>
      <c r="C37" s="191"/>
      <c r="D37" s="191"/>
      <c r="E37" s="191"/>
      <c r="F37" s="182"/>
      <c r="G37" s="208"/>
    </row>
    <row r="38" spans="1:7">
      <c r="A38" s="743" t="s">
        <v>402</v>
      </c>
      <c r="B38" s="744"/>
      <c r="C38" s="744"/>
      <c r="D38" s="744"/>
      <c r="E38" s="744"/>
      <c r="F38" s="185">
        <f>F34+F36</f>
        <v>0</v>
      </c>
      <c r="G38" s="208" t="s">
        <v>413</v>
      </c>
    </row>
    <row r="39" spans="1:7">
      <c r="A39" s="203"/>
      <c r="B39" s="204"/>
      <c r="C39" s="204"/>
      <c r="D39" s="204"/>
      <c r="E39" s="204"/>
      <c r="F39" s="202"/>
      <c r="G39" s="208"/>
    </row>
    <row r="40" spans="1:7">
      <c r="A40" s="725" t="s">
        <v>403</v>
      </c>
      <c r="B40" s="726"/>
      <c r="C40" s="726"/>
      <c r="D40" s="726"/>
      <c r="E40" s="726"/>
      <c r="F40" s="727"/>
      <c r="G40" s="208"/>
    </row>
    <row r="41" spans="1:7" ht="24.95" customHeight="1">
      <c r="A41" s="728" t="s">
        <v>404</v>
      </c>
      <c r="B41" s="729"/>
      <c r="C41" s="729"/>
      <c r="D41" s="729"/>
      <c r="E41" s="730"/>
      <c r="F41" s="205">
        <v>0</v>
      </c>
      <c r="G41" s="208"/>
    </row>
    <row r="42" spans="1:7" ht="15" customHeight="1">
      <c r="A42" s="731" t="s">
        <v>405</v>
      </c>
      <c r="B42" s="732"/>
      <c r="C42" s="732"/>
      <c r="D42" s="732"/>
      <c r="E42" s="733"/>
      <c r="F42" s="205">
        <v>0</v>
      </c>
      <c r="G42" s="208"/>
    </row>
    <row r="43" spans="1:7">
      <c r="A43" s="731" t="s">
        <v>406</v>
      </c>
      <c r="B43" s="732"/>
      <c r="C43" s="732"/>
      <c r="D43" s="732"/>
      <c r="E43" s="733"/>
      <c r="F43" s="206">
        <v>0</v>
      </c>
      <c r="G43" s="208"/>
    </row>
    <row r="44" spans="1:7">
      <c r="A44" s="188"/>
      <c r="B44" s="189"/>
      <c r="C44" s="189"/>
      <c r="D44" s="189"/>
      <c r="E44" s="189"/>
      <c r="F44" s="186"/>
      <c r="G44" s="208"/>
    </row>
    <row r="45" spans="1:7">
      <c r="A45" s="179"/>
    </row>
    <row r="46" spans="1:7" ht="88.5" customHeight="1">
      <c r="A46" s="734" t="s">
        <v>407</v>
      </c>
      <c r="B46" s="734"/>
      <c r="C46" s="734"/>
      <c r="D46" s="734"/>
      <c r="E46" s="734"/>
      <c r="F46" s="734"/>
    </row>
    <row r="47" spans="1:7" ht="15.75" customHeight="1">
      <c r="A47" s="180" t="s">
        <v>408</v>
      </c>
    </row>
  </sheetData>
  <sheetProtection password="D3C7" sheet="1" objects="1" scenarios="1"/>
  <mergeCells count="24">
    <mergeCell ref="A3:F3"/>
    <mergeCell ref="A5:F5"/>
    <mergeCell ref="A6:F6"/>
    <mergeCell ref="A8:F8"/>
    <mergeCell ref="A9:D9"/>
    <mergeCell ref="A10:D10"/>
    <mergeCell ref="A32:F32"/>
    <mergeCell ref="A38:E38"/>
    <mergeCell ref="A12:E12"/>
    <mergeCell ref="A14:D14"/>
    <mergeCell ref="A16:D16"/>
    <mergeCell ref="A18:F18"/>
    <mergeCell ref="A20:D20"/>
    <mergeCell ref="A22:E22"/>
    <mergeCell ref="A40:F40"/>
    <mergeCell ref="A41:E41"/>
    <mergeCell ref="A42:E42"/>
    <mergeCell ref="A43:E43"/>
    <mergeCell ref="A46:F46"/>
    <mergeCell ref="A2:F2"/>
    <mergeCell ref="A24:E24"/>
    <mergeCell ref="A26:E26"/>
    <mergeCell ref="A28:E28"/>
    <mergeCell ref="A30:D30"/>
  </mergeCells>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13"/>
  <sheetViews>
    <sheetView showGridLines="0" zoomScaleNormal="100" workbookViewId="0">
      <selection sqref="A1:J1"/>
    </sheetView>
  </sheetViews>
  <sheetFormatPr defaultRowHeight="15"/>
  <cols>
    <col min="1" max="1" width="9.28515625" style="1" customWidth="1"/>
    <col min="2" max="2" width="62.42578125" style="1" customWidth="1"/>
    <col min="3" max="3" width="55.7109375" style="1" customWidth="1"/>
    <col min="4" max="4" width="3.7109375" style="1" customWidth="1"/>
    <col min="5" max="5" width="12.7109375" style="1" customWidth="1"/>
    <col min="6" max="6" width="12.7109375" style="1" hidden="1" customWidth="1"/>
    <col min="7" max="7" width="12.7109375" style="1" customWidth="1"/>
    <col min="8" max="8" width="13.28515625" style="1" hidden="1" customWidth="1"/>
    <col min="9" max="10" width="12.7109375" style="1" customWidth="1"/>
    <col min="11" max="11" width="8.42578125" style="1" customWidth="1"/>
    <col min="12" max="16384" width="9.140625" style="1"/>
  </cols>
  <sheetData>
    <row r="1" spans="1:23">
      <c r="A1" s="643"/>
      <c r="B1" s="643"/>
      <c r="C1" s="643"/>
      <c r="D1" s="643"/>
      <c r="E1" s="643"/>
      <c r="F1" s="643"/>
      <c r="G1" s="643"/>
      <c r="H1" s="643"/>
      <c r="I1" s="643"/>
      <c r="J1" s="643"/>
      <c r="K1" s="214"/>
      <c r="L1" s="214"/>
      <c r="M1" s="214"/>
      <c r="N1" s="214"/>
      <c r="O1" s="214"/>
      <c r="P1" s="214"/>
      <c r="Q1" s="214"/>
      <c r="R1" s="214"/>
    </row>
    <row r="2" spans="1:23" ht="26.25">
      <c r="A2" s="644" t="s">
        <v>0</v>
      </c>
      <c r="B2" s="645"/>
      <c r="C2" s="645"/>
      <c r="D2" s="645"/>
      <c r="E2" s="645"/>
      <c r="F2" s="645"/>
      <c r="G2" s="645"/>
      <c r="H2" s="645"/>
      <c r="I2" s="645"/>
      <c r="J2" s="646"/>
      <c r="K2" s="214"/>
      <c r="L2" s="214"/>
      <c r="M2" s="214"/>
      <c r="N2" s="214"/>
      <c r="O2" s="214"/>
      <c r="P2" s="214"/>
      <c r="Q2" s="214"/>
      <c r="R2" s="214"/>
    </row>
    <row r="3" spans="1:23">
      <c r="A3" s="724"/>
      <c r="B3" s="724"/>
      <c r="C3" s="724"/>
      <c r="D3" s="724"/>
      <c r="E3" s="724"/>
      <c r="F3" s="724"/>
      <c r="G3" s="724"/>
      <c r="H3" s="724"/>
      <c r="I3" s="724"/>
      <c r="J3" s="724"/>
      <c r="K3" s="213"/>
      <c r="L3" s="214"/>
      <c r="M3" s="214"/>
      <c r="N3" s="214"/>
      <c r="O3" s="214"/>
      <c r="P3" s="214"/>
      <c r="Q3" s="214"/>
      <c r="R3" s="214"/>
    </row>
    <row r="4" spans="1:23" ht="21">
      <c r="A4" s="151"/>
      <c r="B4" s="151"/>
      <c r="C4" s="151"/>
      <c r="D4" s="151"/>
      <c r="E4" s="151"/>
      <c r="F4" s="151"/>
      <c r="G4" s="151"/>
      <c r="H4" s="151"/>
      <c r="I4" s="151"/>
      <c r="J4" s="151"/>
      <c r="K4" s="214"/>
      <c r="L4" s="708" t="s">
        <v>427</v>
      </c>
      <c r="M4" s="709"/>
      <c r="N4" s="709"/>
      <c r="O4" s="710"/>
      <c r="P4" s="215">
        <v>100</v>
      </c>
      <c r="Q4" s="705" t="s">
        <v>428</v>
      </c>
      <c r="R4" s="706"/>
    </row>
    <row r="5" spans="1:23" ht="21">
      <c r="A5" s="692" t="s">
        <v>389</v>
      </c>
      <c r="B5" s="692"/>
      <c r="C5" s="692"/>
      <c r="D5" s="692"/>
      <c r="E5" s="692"/>
      <c r="F5" s="692"/>
      <c r="G5" s="692"/>
      <c r="H5" s="692"/>
      <c r="I5" s="692"/>
      <c r="J5" s="692"/>
      <c r="K5" s="216" t="s">
        <v>388</v>
      </c>
      <c r="L5" s="708" t="s">
        <v>429</v>
      </c>
      <c r="M5" s="709"/>
      <c r="N5" s="709"/>
      <c r="O5" s="710"/>
      <c r="P5" s="215">
        <v>100</v>
      </c>
      <c r="Q5" s="705" t="s">
        <v>430</v>
      </c>
      <c r="R5" s="707"/>
    </row>
    <row r="6" spans="1:23" ht="21">
      <c r="A6" s="692" t="s">
        <v>294</v>
      </c>
      <c r="B6" s="692"/>
      <c r="C6" s="692"/>
      <c r="D6" s="692"/>
      <c r="E6" s="692"/>
      <c r="F6" s="692"/>
      <c r="G6" s="692"/>
      <c r="H6" s="692"/>
      <c r="I6" s="692"/>
      <c r="J6" s="692"/>
      <c r="K6" s="214"/>
      <c r="L6" s="214"/>
      <c r="M6" s="214"/>
      <c r="N6" s="214"/>
      <c r="O6" s="214"/>
      <c r="P6" s="214"/>
      <c r="Q6" s="214"/>
      <c r="R6" s="214"/>
    </row>
    <row r="7" spans="1:23" ht="15.75" thickBot="1">
      <c r="A7" s="152"/>
      <c r="B7" s="152"/>
      <c r="C7" s="152"/>
      <c r="D7" s="152"/>
      <c r="E7" s="152"/>
      <c r="F7" s="152"/>
      <c r="G7" s="152"/>
      <c r="H7" s="152"/>
      <c r="I7" s="152"/>
      <c r="J7" s="152"/>
      <c r="K7" s="214"/>
      <c r="L7" s="214"/>
      <c r="M7" s="214"/>
      <c r="N7" s="214"/>
      <c r="O7" s="214"/>
      <c r="P7" s="214"/>
      <c r="Q7" s="214"/>
      <c r="R7" s="214"/>
    </row>
    <row r="8" spans="1:23" ht="60" customHeight="1" thickTop="1">
      <c r="A8" s="716" t="s">
        <v>295</v>
      </c>
      <c r="B8" s="711" t="s">
        <v>296</v>
      </c>
      <c r="C8" s="711" t="s">
        <v>459</v>
      </c>
      <c r="D8" s="711" t="s">
        <v>458</v>
      </c>
      <c r="E8" s="711" t="s">
        <v>297</v>
      </c>
      <c r="F8" s="711" t="s">
        <v>386</v>
      </c>
      <c r="G8" s="711" t="s">
        <v>386</v>
      </c>
      <c r="H8" s="722" t="s">
        <v>387</v>
      </c>
      <c r="I8" s="722" t="s">
        <v>387</v>
      </c>
      <c r="J8" s="720" t="s">
        <v>298</v>
      </c>
      <c r="K8" s="713" t="s">
        <v>424</v>
      </c>
      <c r="L8" s="707"/>
      <c r="M8" s="707"/>
      <c r="N8" s="707"/>
      <c r="O8" s="707"/>
      <c r="P8" s="707"/>
      <c r="Q8" s="707"/>
      <c r="R8" s="707"/>
      <c r="S8" s="672"/>
      <c r="T8" s="672"/>
      <c r="U8" s="672"/>
      <c r="V8" s="672"/>
      <c r="W8" s="672"/>
    </row>
    <row r="9" spans="1:23" ht="60" customHeight="1" thickBot="1">
      <c r="A9" s="717"/>
      <c r="B9" s="718"/>
      <c r="C9" s="762"/>
      <c r="D9" s="762"/>
      <c r="E9" s="712"/>
      <c r="F9" s="712"/>
      <c r="G9" s="712"/>
      <c r="H9" s="723"/>
      <c r="I9" s="723"/>
      <c r="J9" s="721"/>
      <c r="K9" s="714"/>
      <c r="L9" s="707"/>
      <c r="M9" s="707"/>
      <c r="N9" s="707"/>
      <c r="O9" s="707"/>
      <c r="P9" s="707"/>
      <c r="Q9" s="707"/>
      <c r="R9" s="707"/>
      <c r="S9" s="672"/>
      <c r="T9" s="672"/>
      <c r="U9" s="672"/>
      <c r="V9" s="672"/>
      <c r="W9" s="672"/>
    </row>
    <row r="10" spans="1:23" ht="15.75" thickTop="1">
      <c r="A10" s="303"/>
      <c r="B10" s="380"/>
      <c r="C10" s="379"/>
      <c r="D10" s="378"/>
      <c r="E10" s="256"/>
      <c r="F10" s="300"/>
      <c r="G10" s="300"/>
      <c r="H10" s="301"/>
      <c r="I10" s="300"/>
      <c r="J10" s="299"/>
      <c r="K10" s="217"/>
      <c r="L10" s="214"/>
      <c r="M10" s="214"/>
      <c r="N10" s="214"/>
      <c r="O10" s="214"/>
      <c r="P10" s="214"/>
      <c r="Q10" s="214"/>
      <c r="R10" s="214"/>
    </row>
    <row r="11" spans="1:23">
      <c r="A11" s="298"/>
      <c r="B11" s="377" t="s">
        <v>299</v>
      </c>
      <c r="C11" s="275"/>
      <c r="D11" s="335"/>
      <c r="E11" s="296"/>
      <c r="F11" s="255"/>
      <c r="G11" s="255"/>
      <c r="H11" s="286"/>
      <c r="I11" s="255"/>
      <c r="J11" s="295"/>
      <c r="K11" s="216"/>
      <c r="L11" s="214"/>
      <c r="M11" s="214"/>
      <c r="N11" s="214"/>
      <c r="O11" s="214"/>
      <c r="P11" s="214"/>
      <c r="Q11" s="214"/>
      <c r="R11" s="214"/>
    </row>
    <row r="12" spans="1:23">
      <c r="A12" s="293"/>
      <c r="B12" s="362"/>
      <c r="C12" s="275"/>
      <c r="D12" s="335"/>
      <c r="E12" s="244"/>
      <c r="F12" s="255"/>
      <c r="G12" s="255"/>
      <c r="H12" s="286"/>
      <c r="I12" s="255"/>
      <c r="J12" s="294"/>
      <c r="K12" s="216"/>
      <c r="L12" s="218"/>
      <c r="M12" s="219"/>
      <c r="N12" s="219"/>
      <c r="O12" s="219"/>
      <c r="P12" s="220"/>
      <c r="Q12" s="214"/>
      <c r="R12" s="214"/>
    </row>
    <row r="13" spans="1:23">
      <c r="A13" s="284" t="s">
        <v>300</v>
      </c>
      <c r="B13" s="362" t="s">
        <v>301</v>
      </c>
      <c r="C13" s="275"/>
      <c r="D13" s="335"/>
      <c r="E13" s="244">
        <f>E14+E16</f>
        <v>0</v>
      </c>
      <c r="F13" s="243">
        <f>F14+F16</f>
        <v>0</v>
      </c>
      <c r="G13" s="422">
        <f>G14+G16</f>
        <v>0</v>
      </c>
      <c r="H13" s="422">
        <f>H14+H16</f>
        <v>0</v>
      </c>
      <c r="I13" s="422">
        <f>I14+I16</f>
        <v>0</v>
      </c>
      <c r="J13" s="417">
        <f>IF(E13&lt;&gt;0,I13/E13,0)</f>
        <v>0</v>
      </c>
      <c r="K13" s="217"/>
      <c r="L13" s="218"/>
      <c r="M13" s="219"/>
      <c r="N13" s="219"/>
      <c r="O13" s="219"/>
      <c r="P13" s="220"/>
      <c r="Q13" s="214"/>
      <c r="R13" s="214"/>
    </row>
    <row r="14" spans="1:23">
      <c r="A14" s="284"/>
      <c r="B14" s="376" t="s">
        <v>302</v>
      </c>
      <c r="C14" s="292"/>
      <c r="D14" s="375"/>
      <c r="E14" s="341">
        <v>0</v>
      </c>
      <c r="F14" s="247"/>
      <c r="G14" s="291"/>
      <c r="H14" s="329"/>
      <c r="I14" s="291"/>
      <c r="J14" s="290"/>
      <c r="K14" s="217"/>
      <c r="L14" s="214"/>
      <c r="M14" s="214"/>
      <c r="N14" s="214"/>
      <c r="O14" s="214"/>
      <c r="P14" s="214"/>
      <c r="Q14" s="214"/>
      <c r="R14" s="214"/>
    </row>
    <row r="15" spans="1:23" s="319" customFormat="1">
      <c r="A15" s="369"/>
      <c r="B15" s="372"/>
      <c r="C15" s="326"/>
      <c r="D15" s="360"/>
      <c r="E15" s="339"/>
      <c r="F15" s="322"/>
      <c r="G15" s="331"/>
      <c r="H15" s="332"/>
      <c r="I15" s="331"/>
      <c r="J15" s="374"/>
      <c r="K15" s="217"/>
      <c r="L15" s="320"/>
      <c r="M15" s="320"/>
      <c r="N15" s="320"/>
      <c r="O15" s="320"/>
      <c r="P15" s="320"/>
      <c r="Q15" s="320"/>
      <c r="R15" s="320"/>
    </row>
    <row r="16" spans="1:23">
      <c r="A16" s="284"/>
      <c r="B16" s="373" t="s">
        <v>303</v>
      </c>
      <c r="C16" s="275"/>
      <c r="D16" s="335"/>
      <c r="E16" s="341">
        <v>0</v>
      </c>
      <c r="F16" s="291">
        <v>0</v>
      </c>
      <c r="G16" s="291">
        <f>INT(((F16*$P$4/100)*100)+0.5)/100</f>
        <v>0</v>
      </c>
      <c r="H16" s="329">
        <v>0</v>
      </c>
      <c r="I16" s="291">
        <f>INT(((H16*$P$5/100)*100)+0.5)/100</f>
        <v>0</v>
      </c>
      <c r="J16" s="238">
        <f>IF(E16&lt;&gt;0,I16/E16,0)</f>
        <v>0</v>
      </c>
      <c r="K16" s="217"/>
      <c r="L16" s="214"/>
      <c r="M16" s="214"/>
      <c r="N16" s="214"/>
      <c r="O16" s="214"/>
      <c r="P16" s="214"/>
      <c r="Q16" s="214"/>
      <c r="R16" s="214"/>
    </row>
    <row r="17" spans="1:18" s="319" customFormat="1">
      <c r="A17" s="369"/>
      <c r="B17" s="372"/>
      <c r="C17" s="326"/>
      <c r="D17" s="360"/>
      <c r="E17" s="339"/>
      <c r="F17" s="322"/>
      <c r="G17" s="322"/>
      <c r="H17" s="323"/>
      <c r="I17" s="322"/>
      <c r="J17" s="321"/>
      <c r="K17" s="217"/>
      <c r="L17" s="320"/>
      <c r="M17" s="320"/>
      <c r="N17" s="320"/>
      <c r="O17" s="320"/>
      <c r="P17" s="320"/>
      <c r="Q17" s="320"/>
      <c r="R17" s="320"/>
    </row>
    <row r="18" spans="1:18">
      <c r="A18" s="284" t="s">
        <v>305</v>
      </c>
      <c r="B18" s="251" t="s">
        <v>379</v>
      </c>
      <c r="C18" s="275"/>
      <c r="D18" s="277"/>
      <c r="E18" s="244">
        <f>E19+E21</f>
        <v>0</v>
      </c>
      <c r="F18" s="243">
        <f>F19+F21</f>
        <v>0</v>
      </c>
      <c r="G18" s="422">
        <f>G19+G21</f>
        <v>0</v>
      </c>
      <c r="H18" s="423">
        <f>H19+H21</f>
        <v>0</v>
      </c>
      <c r="I18" s="422">
        <f>I19+I21</f>
        <v>0</v>
      </c>
      <c r="J18" s="417">
        <f>IF(E18&lt;&gt;0,I18/E18,0)</f>
        <v>0</v>
      </c>
      <c r="K18" s="288" t="s">
        <v>457</v>
      </c>
      <c r="L18" s="214"/>
      <c r="M18" s="214"/>
      <c r="N18" s="214"/>
      <c r="O18" s="214"/>
      <c r="P18" s="214"/>
      <c r="Q18" s="214"/>
      <c r="R18" s="214"/>
    </row>
    <row r="19" spans="1:18">
      <c r="A19" s="284"/>
      <c r="B19" s="376" t="s">
        <v>302</v>
      </c>
      <c r="C19" s="292"/>
      <c r="D19" s="375"/>
      <c r="E19" s="341">
        <v>0</v>
      </c>
      <c r="F19" s="247"/>
      <c r="G19" s="291"/>
      <c r="H19" s="329"/>
      <c r="I19" s="291"/>
      <c r="J19" s="290"/>
      <c r="K19" s="288" t="s">
        <v>457</v>
      </c>
      <c r="L19" s="214"/>
      <c r="M19" s="214"/>
      <c r="N19" s="214"/>
      <c r="O19" s="214"/>
      <c r="P19" s="214"/>
      <c r="Q19" s="214"/>
      <c r="R19" s="214"/>
    </row>
    <row r="20" spans="1:18" s="319" customFormat="1">
      <c r="A20" s="369"/>
      <c r="B20" s="372"/>
      <c r="C20" s="326"/>
      <c r="D20" s="360"/>
      <c r="E20" s="339"/>
      <c r="F20" s="322"/>
      <c r="G20" s="331"/>
      <c r="H20" s="332"/>
      <c r="I20" s="331"/>
      <c r="J20" s="374"/>
      <c r="K20" s="371"/>
      <c r="L20" s="320"/>
      <c r="M20" s="320"/>
      <c r="N20" s="320"/>
      <c r="O20" s="320"/>
      <c r="P20" s="320"/>
      <c r="Q20" s="320"/>
      <c r="R20" s="320"/>
    </row>
    <row r="21" spans="1:18">
      <c r="A21" s="284"/>
      <c r="B21" s="373" t="s">
        <v>306</v>
      </c>
      <c r="C21" s="275"/>
      <c r="D21" s="335"/>
      <c r="E21" s="341">
        <v>0</v>
      </c>
      <c r="F21" s="291">
        <v>0</v>
      </c>
      <c r="G21" s="291">
        <f>INT(((F21*$P$4/100)*100)+0.5)/100</f>
        <v>0</v>
      </c>
      <c r="H21" s="329">
        <v>0</v>
      </c>
      <c r="I21" s="291">
        <f>INT(((H21*$P$5/100)*100)+0.5)/100</f>
        <v>0</v>
      </c>
      <c r="J21" s="238">
        <f>IF(E21&lt;&gt;0,I21/E21,0)</f>
        <v>0</v>
      </c>
      <c r="K21" s="288" t="s">
        <v>457</v>
      </c>
      <c r="L21" s="214"/>
      <c r="M21" s="214"/>
      <c r="N21" s="214"/>
      <c r="O21" s="214"/>
      <c r="P21" s="214"/>
      <c r="Q21" s="214"/>
      <c r="R21" s="214"/>
    </row>
    <row r="22" spans="1:18" s="319" customFormat="1">
      <c r="A22" s="369"/>
      <c r="B22" s="372"/>
      <c r="C22" s="326"/>
      <c r="D22" s="360"/>
      <c r="E22" s="339"/>
      <c r="F22" s="322"/>
      <c r="G22" s="322"/>
      <c r="H22" s="323"/>
      <c r="I22" s="322"/>
      <c r="J22" s="321"/>
      <c r="K22" s="371"/>
      <c r="L22" s="320"/>
      <c r="M22" s="320"/>
      <c r="N22" s="320"/>
      <c r="O22" s="320"/>
      <c r="P22" s="320"/>
      <c r="Q22" s="320"/>
      <c r="R22" s="320"/>
    </row>
    <row r="23" spans="1:18">
      <c r="A23" s="284" t="s">
        <v>307</v>
      </c>
      <c r="B23" s="362" t="s">
        <v>380</v>
      </c>
      <c r="C23" s="275"/>
      <c r="D23" s="335"/>
      <c r="E23" s="244">
        <f>E24+E26</f>
        <v>0</v>
      </c>
      <c r="F23" s="243">
        <f>F24+F26</f>
        <v>0</v>
      </c>
      <c r="G23" s="422">
        <f>G24+G26</f>
        <v>0</v>
      </c>
      <c r="H23" s="423">
        <f>H24+H26</f>
        <v>0</v>
      </c>
      <c r="I23" s="422">
        <f>I24+I26</f>
        <v>0</v>
      </c>
      <c r="J23" s="417">
        <f>IF(E23&lt;&gt;0,I23/E23,0)</f>
        <v>0</v>
      </c>
      <c r="K23" s="288" t="s">
        <v>457</v>
      </c>
      <c r="L23" s="214"/>
      <c r="M23" s="214"/>
      <c r="N23" s="214"/>
      <c r="O23" s="214"/>
      <c r="P23" s="214"/>
      <c r="Q23" s="214"/>
      <c r="R23" s="214"/>
    </row>
    <row r="24" spans="1:18">
      <c r="A24" s="284"/>
      <c r="B24" s="376" t="s">
        <v>302</v>
      </c>
      <c r="C24" s="292"/>
      <c r="D24" s="375"/>
      <c r="E24" s="341">
        <v>0</v>
      </c>
      <c r="F24" s="247"/>
      <c r="G24" s="291"/>
      <c r="H24" s="329"/>
      <c r="I24" s="291"/>
      <c r="J24" s="290"/>
      <c r="K24" s="288" t="s">
        <v>457</v>
      </c>
      <c r="L24" s="214"/>
      <c r="M24" s="214"/>
      <c r="N24" s="214"/>
      <c r="O24" s="214"/>
      <c r="P24" s="214"/>
      <c r="Q24" s="214"/>
      <c r="R24" s="214"/>
    </row>
    <row r="25" spans="1:18" s="319" customFormat="1">
      <c r="A25" s="369"/>
      <c r="B25" s="372"/>
      <c r="C25" s="326"/>
      <c r="D25" s="360"/>
      <c r="E25" s="339"/>
      <c r="F25" s="322"/>
      <c r="G25" s="331"/>
      <c r="H25" s="332"/>
      <c r="I25" s="331"/>
      <c r="J25" s="374"/>
      <c r="K25" s="371"/>
      <c r="L25" s="320"/>
      <c r="M25" s="320"/>
      <c r="N25" s="320"/>
      <c r="O25" s="320"/>
      <c r="P25" s="320"/>
      <c r="Q25" s="320"/>
      <c r="R25" s="320"/>
    </row>
    <row r="26" spans="1:18">
      <c r="A26" s="284"/>
      <c r="B26" s="373" t="s">
        <v>308</v>
      </c>
      <c r="C26" s="275"/>
      <c r="D26" s="335"/>
      <c r="E26" s="341">
        <v>0</v>
      </c>
      <c r="F26" s="291">
        <v>0</v>
      </c>
      <c r="G26" s="291">
        <f>INT(((F26*$P$4/100)*100)+0.5)/100</f>
        <v>0</v>
      </c>
      <c r="H26" s="329">
        <v>0</v>
      </c>
      <c r="I26" s="291">
        <f>INT(((H26*$P$5/100)*100)+0.5)/100</f>
        <v>0</v>
      </c>
      <c r="J26" s="238">
        <f>IF(E26&lt;&gt;0,I26/E26,0)</f>
        <v>0</v>
      </c>
      <c r="K26" s="288" t="s">
        <v>457</v>
      </c>
      <c r="L26" s="214"/>
      <c r="M26" s="214"/>
      <c r="N26" s="214"/>
      <c r="O26" s="214"/>
      <c r="P26" s="214"/>
      <c r="Q26" s="214"/>
      <c r="R26" s="214"/>
    </row>
    <row r="27" spans="1:18" s="319" customFormat="1">
      <c r="A27" s="369"/>
      <c r="B27" s="372"/>
      <c r="C27" s="326"/>
      <c r="D27" s="360"/>
      <c r="E27" s="339"/>
      <c r="F27" s="322"/>
      <c r="G27" s="322"/>
      <c r="H27" s="323"/>
      <c r="I27" s="322"/>
      <c r="J27" s="321"/>
      <c r="K27" s="371"/>
      <c r="L27" s="320"/>
      <c r="M27" s="320"/>
      <c r="N27" s="320"/>
      <c r="O27" s="320"/>
      <c r="P27" s="320"/>
      <c r="Q27" s="320"/>
      <c r="R27" s="320"/>
    </row>
    <row r="28" spans="1:18">
      <c r="A28" s="246" t="s">
        <v>309</v>
      </c>
      <c r="B28" s="362" t="s">
        <v>310</v>
      </c>
      <c r="C28" s="275"/>
      <c r="D28" s="335"/>
      <c r="E28" s="341">
        <v>0</v>
      </c>
      <c r="F28" s="370">
        <v>0</v>
      </c>
      <c r="G28" s="291">
        <f>INT(((F28*$P$4/100)*100)+0.5)/100</f>
        <v>0</v>
      </c>
      <c r="H28" s="329">
        <v>0</v>
      </c>
      <c r="I28" s="291">
        <f>INT(((H28*$P$5/100)*100)+0.5)/100</f>
        <v>0</v>
      </c>
      <c r="J28" s="238">
        <f>IF(E28&lt;&gt;0,I28/E28,0)</f>
        <v>0</v>
      </c>
      <c r="K28" s="217"/>
      <c r="L28" s="214"/>
      <c r="M28" s="214"/>
      <c r="N28" s="214"/>
      <c r="O28" s="214"/>
      <c r="P28" s="214"/>
      <c r="Q28" s="214"/>
      <c r="R28" s="214"/>
    </row>
    <row r="29" spans="1:18" s="319" customFormat="1">
      <c r="A29" s="328"/>
      <c r="B29" s="361"/>
      <c r="C29" s="326"/>
      <c r="D29" s="360"/>
      <c r="E29" s="339"/>
      <c r="F29" s="347"/>
      <c r="G29" s="322"/>
      <c r="H29" s="323"/>
      <c r="I29" s="322"/>
      <c r="J29" s="321"/>
      <c r="K29" s="217"/>
      <c r="L29" s="320"/>
      <c r="M29" s="320"/>
      <c r="N29" s="320"/>
      <c r="O29" s="320"/>
      <c r="P29" s="320"/>
      <c r="Q29" s="320"/>
      <c r="R29" s="320"/>
    </row>
    <row r="30" spans="1:18" hidden="1">
      <c r="A30" s="284" t="s">
        <v>304</v>
      </c>
      <c r="B30" s="362"/>
      <c r="C30" s="275"/>
      <c r="D30" s="335"/>
      <c r="E30" s="244"/>
      <c r="F30" s="255"/>
      <c r="G30" s="255"/>
      <c r="H30" s="286"/>
      <c r="I30" s="255"/>
      <c r="J30" s="238"/>
      <c r="K30" s="217"/>
      <c r="L30" s="214"/>
      <c r="M30" s="214"/>
      <c r="N30" s="214"/>
      <c r="O30" s="214"/>
      <c r="P30" s="214"/>
      <c r="Q30" s="214"/>
      <c r="R30" s="214"/>
    </row>
    <row r="31" spans="1:18">
      <c r="A31" s="284" t="s">
        <v>311</v>
      </c>
      <c r="B31" s="362" t="s">
        <v>312</v>
      </c>
      <c r="C31" s="275"/>
      <c r="D31" s="335"/>
      <c r="E31" s="341">
        <v>0</v>
      </c>
      <c r="F31" s="370">
        <v>0</v>
      </c>
      <c r="G31" s="291">
        <f>INT(((F31*$P$4/100)*100)+0.5)/100</f>
        <v>0</v>
      </c>
      <c r="H31" s="329">
        <v>0</v>
      </c>
      <c r="I31" s="291">
        <f>INT(((H31*$P$5/100)*100)+0.5)/100</f>
        <v>0</v>
      </c>
      <c r="J31" s="238">
        <f>IF(E31&lt;&gt;0,I31/E31,0)</f>
        <v>0</v>
      </c>
      <c r="K31" s="217"/>
      <c r="L31" s="214"/>
      <c r="M31" s="214"/>
      <c r="N31" s="214"/>
      <c r="O31" s="214"/>
      <c r="P31" s="214"/>
      <c r="Q31" s="214"/>
      <c r="R31" s="214"/>
    </row>
    <row r="32" spans="1:18" s="319" customFormat="1">
      <c r="A32" s="369"/>
      <c r="B32" s="361"/>
      <c r="C32" s="326"/>
      <c r="D32" s="360"/>
      <c r="E32" s="339"/>
      <c r="F32" s="347"/>
      <c r="G32" s="322"/>
      <c r="H32" s="323"/>
      <c r="I32" s="322"/>
      <c r="J32" s="321"/>
      <c r="K32" s="217"/>
      <c r="L32" s="320"/>
      <c r="M32" s="320"/>
      <c r="N32" s="320"/>
      <c r="O32" s="320"/>
      <c r="P32" s="320"/>
      <c r="Q32" s="320"/>
      <c r="R32" s="320"/>
    </row>
    <row r="33" spans="1:18" ht="15" customHeight="1">
      <c r="A33" s="284" t="s">
        <v>313</v>
      </c>
      <c r="B33" s="362" t="s">
        <v>381</v>
      </c>
      <c r="C33" s="275"/>
      <c r="D33" s="335"/>
      <c r="E33" s="330">
        <v>0</v>
      </c>
      <c r="F33" s="370">
        <v>0</v>
      </c>
      <c r="G33" s="291">
        <f>INT(((F33*$P$4/100)*100)+0.5)/100</f>
        <v>0</v>
      </c>
      <c r="H33" s="329">
        <v>0</v>
      </c>
      <c r="I33" s="291">
        <f>INT(((H33*$P$5/100)*100)+0.5)/100</f>
        <v>0</v>
      </c>
      <c r="J33" s="238">
        <f>IF(E33&lt;&gt;0,I33/E33,0)</f>
        <v>0</v>
      </c>
      <c r="K33" s="217"/>
      <c r="L33" s="214"/>
      <c r="M33" s="214"/>
      <c r="N33" s="214"/>
      <c r="O33" s="214"/>
      <c r="P33" s="214"/>
      <c r="Q33" s="214"/>
      <c r="R33" s="214"/>
    </row>
    <row r="34" spans="1:18" s="319" customFormat="1" ht="15" customHeight="1">
      <c r="A34" s="369"/>
      <c r="B34" s="361"/>
      <c r="C34" s="326"/>
      <c r="D34" s="360"/>
      <c r="E34" s="324"/>
      <c r="F34" s="347"/>
      <c r="G34" s="322"/>
      <c r="H34" s="323"/>
      <c r="I34" s="322"/>
      <c r="J34" s="321"/>
      <c r="K34" s="217"/>
      <c r="L34" s="320"/>
      <c r="M34" s="320"/>
      <c r="N34" s="320"/>
      <c r="O34" s="320"/>
      <c r="P34" s="320"/>
      <c r="Q34" s="320"/>
      <c r="R34" s="320"/>
    </row>
    <row r="35" spans="1:18" ht="15.75" thickBot="1">
      <c r="A35" s="242" t="s">
        <v>314</v>
      </c>
      <c r="B35" s="241" t="s">
        <v>315</v>
      </c>
      <c r="C35" s="318"/>
      <c r="D35" s="317"/>
      <c r="E35" s="316">
        <f>E13+E18+E23+E28+E31+E33</f>
        <v>0</v>
      </c>
      <c r="F35" s="239">
        <f>F13+F18+F23+F28+F31+F33</f>
        <v>0</v>
      </c>
      <c r="G35" s="239">
        <f>G13+G18+G23+G28+G31+G33</f>
        <v>0</v>
      </c>
      <c r="H35" s="239">
        <f>H13+H18+H23+H28+H31+H33</f>
        <v>0</v>
      </c>
      <c r="I35" s="239">
        <f>I13+I18+I23+I28+I31+I33</f>
        <v>0</v>
      </c>
      <c r="J35" s="416">
        <f>IF(E35&lt;&gt;0,I35/E35,0)</f>
        <v>0</v>
      </c>
      <c r="K35" s="217"/>
      <c r="L35" s="214"/>
      <c r="M35" s="214"/>
      <c r="N35" s="214"/>
      <c r="O35" s="214"/>
      <c r="P35" s="214"/>
      <c r="Q35" s="214"/>
      <c r="R35" s="214"/>
    </row>
    <row r="36" spans="1:18" ht="15.75" thickTop="1">
      <c r="A36" s="272" t="s">
        <v>304</v>
      </c>
      <c r="B36" s="251" t="s">
        <v>316</v>
      </c>
      <c r="C36" s="275"/>
      <c r="D36" s="277"/>
      <c r="E36" s="256"/>
      <c r="F36" s="255"/>
      <c r="G36" s="255"/>
      <c r="H36" s="256"/>
      <c r="I36" s="255"/>
      <c r="J36" s="238"/>
      <c r="K36" s="217"/>
      <c r="L36" s="214"/>
      <c r="M36" s="214"/>
      <c r="N36" s="214"/>
      <c r="O36" s="214"/>
      <c r="P36" s="214"/>
      <c r="Q36" s="214"/>
      <c r="R36" s="214"/>
    </row>
    <row r="37" spans="1:18">
      <c r="A37" s="264" t="s">
        <v>304</v>
      </c>
      <c r="B37" s="251"/>
      <c r="C37" s="275"/>
      <c r="D37" s="277"/>
      <c r="E37" s="256"/>
      <c r="F37" s="255"/>
      <c r="G37" s="255"/>
      <c r="H37" s="256"/>
      <c r="I37" s="255"/>
      <c r="J37" s="238"/>
      <c r="K37" s="217"/>
      <c r="L37" s="214"/>
      <c r="M37" s="214"/>
      <c r="N37" s="214"/>
      <c r="O37" s="214"/>
      <c r="P37" s="214"/>
      <c r="Q37" s="214"/>
      <c r="R37" s="214"/>
    </row>
    <row r="38" spans="1:18">
      <c r="A38" s="246" t="s">
        <v>317</v>
      </c>
      <c r="B38" s="251" t="s">
        <v>318</v>
      </c>
      <c r="C38" s="275"/>
      <c r="D38" s="277"/>
      <c r="E38" s="341">
        <v>0</v>
      </c>
      <c r="F38" s="280" t="s">
        <v>374</v>
      </c>
      <c r="G38" s="280" t="s">
        <v>374</v>
      </c>
      <c r="H38" s="280" t="s">
        <v>374</v>
      </c>
      <c r="I38" s="280" t="s">
        <v>374</v>
      </c>
      <c r="J38" s="279" t="s">
        <v>374</v>
      </c>
      <c r="K38" s="217"/>
      <c r="L38" s="214"/>
      <c r="M38" s="214"/>
      <c r="N38" s="214"/>
      <c r="O38" s="214"/>
      <c r="P38" s="214"/>
      <c r="Q38" s="214"/>
      <c r="R38" s="214"/>
    </row>
    <row r="39" spans="1:18" s="319" customFormat="1">
      <c r="A39" s="328"/>
      <c r="B39" s="327"/>
      <c r="C39" s="326"/>
      <c r="D39" s="325"/>
      <c r="E39" s="339"/>
      <c r="F39" s="322"/>
      <c r="G39" s="368"/>
      <c r="H39" s="346"/>
      <c r="I39" s="368"/>
      <c r="J39" s="367"/>
      <c r="K39" s="217"/>
      <c r="L39" s="320"/>
      <c r="M39" s="320"/>
      <c r="N39" s="320"/>
      <c r="O39" s="320"/>
      <c r="P39" s="320"/>
      <c r="Q39" s="320"/>
      <c r="R39" s="320"/>
    </row>
    <row r="40" spans="1:18">
      <c r="A40" s="246" t="s">
        <v>319</v>
      </c>
      <c r="B40" s="251" t="s">
        <v>320</v>
      </c>
      <c r="C40" s="275"/>
      <c r="D40" s="277"/>
      <c r="E40" s="341">
        <v>0</v>
      </c>
      <c r="F40" s="291">
        <v>0</v>
      </c>
      <c r="G40" s="291">
        <f>INT(((F40*$P$4/100)*100)+0.5)/100</f>
        <v>0</v>
      </c>
      <c r="H40" s="329">
        <v>0</v>
      </c>
      <c r="I40" s="291">
        <f>INT(((H40*$P$5/100)*100)+0.5)/100</f>
        <v>0</v>
      </c>
      <c r="J40" s="238">
        <f>IF(E40&lt;&gt;0,I40/E40,0)</f>
        <v>0</v>
      </c>
      <c r="K40" s="217"/>
      <c r="L40" s="214"/>
      <c r="M40" s="214"/>
      <c r="N40" s="214"/>
      <c r="O40" s="214"/>
      <c r="P40" s="214"/>
      <c r="Q40" s="214"/>
      <c r="R40" s="214"/>
    </row>
    <row r="41" spans="1:18" s="319" customFormat="1">
      <c r="A41" s="328"/>
      <c r="B41" s="327"/>
      <c r="C41" s="326"/>
      <c r="D41" s="325"/>
      <c r="E41" s="339"/>
      <c r="F41" s="322"/>
      <c r="G41" s="322"/>
      <c r="H41" s="323"/>
      <c r="I41" s="322"/>
      <c r="J41" s="321"/>
      <c r="K41" s="217"/>
      <c r="L41" s="320"/>
      <c r="M41" s="320"/>
      <c r="N41" s="320"/>
      <c r="O41" s="320"/>
      <c r="P41" s="320"/>
      <c r="Q41" s="320"/>
      <c r="R41" s="320"/>
    </row>
    <row r="42" spans="1:18">
      <c r="A42" s="246" t="s">
        <v>321</v>
      </c>
      <c r="B42" s="251" t="s">
        <v>322</v>
      </c>
      <c r="C42" s="275"/>
      <c r="D42" s="277"/>
      <c r="E42" s="341">
        <v>0</v>
      </c>
      <c r="F42" s="291">
        <v>0</v>
      </c>
      <c r="G42" s="291">
        <f>INT(((F42*$P$4/100)*100)+0.5)/100</f>
        <v>0</v>
      </c>
      <c r="H42" s="329">
        <v>0</v>
      </c>
      <c r="I42" s="291">
        <f>INT(((H42*$P$5/100)*100)+0.5)/100</f>
        <v>0</v>
      </c>
      <c r="J42" s="238">
        <f>IF(E42&lt;&gt;0,I42/E42,0)</f>
        <v>0</v>
      </c>
      <c r="K42" s="217"/>
      <c r="L42" s="214"/>
      <c r="M42" s="214"/>
      <c r="N42" s="214"/>
      <c r="O42" s="214"/>
      <c r="P42" s="214"/>
      <c r="Q42" s="214"/>
      <c r="R42" s="214"/>
    </row>
    <row r="43" spans="1:18" s="319" customFormat="1">
      <c r="A43" s="328"/>
      <c r="B43" s="327"/>
      <c r="C43" s="326"/>
      <c r="D43" s="325"/>
      <c r="E43" s="339"/>
      <c r="F43" s="322"/>
      <c r="G43" s="322"/>
      <c r="H43" s="323"/>
      <c r="I43" s="322"/>
      <c r="J43" s="321"/>
      <c r="K43" s="217"/>
      <c r="L43" s="320"/>
      <c r="M43" s="320"/>
      <c r="N43" s="320"/>
      <c r="O43" s="320"/>
      <c r="P43" s="320"/>
      <c r="Q43" s="320"/>
      <c r="R43" s="320"/>
    </row>
    <row r="44" spans="1:18">
      <c r="A44" s="246" t="s">
        <v>323</v>
      </c>
      <c r="B44" s="362" t="s">
        <v>324</v>
      </c>
      <c r="C44" s="275"/>
      <c r="D44" s="335"/>
      <c r="E44" s="341">
        <v>0</v>
      </c>
      <c r="F44" s="291">
        <v>0</v>
      </c>
      <c r="G44" s="291">
        <f>INT(((F44*$P$4/100)*100)+0.5)/100</f>
        <v>0</v>
      </c>
      <c r="H44" s="329">
        <v>0</v>
      </c>
      <c r="I44" s="291">
        <f>INT(((H44*$P$5/100)*100)+0.5)/100</f>
        <v>0</v>
      </c>
      <c r="J44" s="238">
        <f>IF(E44&lt;&gt;0,I44/E44,0)</f>
        <v>0</v>
      </c>
      <c r="K44" s="217"/>
      <c r="L44" s="214"/>
      <c r="M44" s="214"/>
      <c r="N44" s="214"/>
      <c r="O44" s="214"/>
      <c r="P44" s="214"/>
      <c r="Q44" s="214"/>
      <c r="R44" s="214"/>
    </row>
    <row r="45" spans="1:18" s="319" customFormat="1">
      <c r="A45" s="328"/>
      <c r="B45" s="361"/>
      <c r="C45" s="326"/>
      <c r="D45" s="360"/>
      <c r="E45" s="339"/>
      <c r="F45" s="322"/>
      <c r="G45" s="322"/>
      <c r="H45" s="323"/>
      <c r="I45" s="322"/>
      <c r="J45" s="321"/>
      <c r="K45" s="217"/>
      <c r="L45" s="320"/>
      <c r="M45" s="320"/>
      <c r="N45" s="320"/>
      <c r="O45" s="320"/>
      <c r="P45" s="320"/>
      <c r="Q45" s="320"/>
      <c r="R45" s="320"/>
    </row>
    <row r="46" spans="1:18">
      <c r="A46" s="246" t="s">
        <v>325</v>
      </c>
      <c r="B46" s="251" t="s">
        <v>326</v>
      </c>
      <c r="C46" s="275"/>
      <c r="D46" s="277"/>
      <c r="E46" s="341">
        <f>E47+E49</f>
        <v>0</v>
      </c>
      <c r="F46" s="411">
        <f>F49</f>
        <v>0</v>
      </c>
      <c r="G46" s="418">
        <f>G49</f>
        <v>0</v>
      </c>
      <c r="H46" s="418">
        <f>H49</f>
        <v>0</v>
      </c>
      <c r="I46" s="418">
        <f>I49</f>
        <v>0</v>
      </c>
      <c r="J46" s="417">
        <f>IF(E46&lt;&gt;0,I46/E46,0)</f>
        <v>0</v>
      </c>
      <c r="K46" s="217"/>
      <c r="L46" s="214"/>
      <c r="M46" s="214"/>
      <c r="N46" s="214"/>
      <c r="O46" s="214"/>
      <c r="P46" s="214"/>
      <c r="Q46" s="214"/>
      <c r="R46" s="214"/>
    </row>
    <row r="47" spans="1:18">
      <c r="A47" s="273" t="s">
        <v>304</v>
      </c>
      <c r="B47" s="355" t="s">
        <v>327</v>
      </c>
      <c r="C47" s="354"/>
      <c r="D47" s="353"/>
      <c r="E47" s="366">
        <v>0</v>
      </c>
      <c r="F47" s="280" t="s">
        <v>374</v>
      </c>
      <c r="G47" s="280" t="s">
        <v>374</v>
      </c>
      <c r="H47" s="280" t="s">
        <v>374</v>
      </c>
      <c r="I47" s="280" t="s">
        <v>374</v>
      </c>
      <c r="J47" s="279" t="s">
        <v>374</v>
      </c>
      <c r="K47" s="217" t="s">
        <v>417</v>
      </c>
      <c r="L47" s="214"/>
      <c r="M47" s="214"/>
      <c r="N47" s="214"/>
      <c r="O47" s="214"/>
      <c r="P47" s="214"/>
      <c r="Q47" s="214"/>
      <c r="R47" s="214"/>
    </row>
    <row r="48" spans="1:18" s="319" customFormat="1">
      <c r="A48" s="365"/>
      <c r="B48" s="352"/>
      <c r="C48" s="351"/>
      <c r="D48" s="350"/>
      <c r="E48" s="364"/>
      <c r="F48" s="347"/>
      <c r="G48" s="368"/>
      <c r="H48" s="346"/>
      <c r="I48" s="368"/>
      <c r="J48" s="367"/>
      <c r="K48" s="217"/>
      <c r="L48" s="320"/>
      <c r="M48" s="320"/>
      <c r="N48" s="320"/>
      <c r="O48" s="320"/>
      <c r="P48" s="320"/>
      <c r="Q48" s="320"/>
      <c r="R48" s="320"/>
    </row>
    <row r="49" spans="1:18">
      <c r="A49" s="273"/>
      <c r="B49" s="343" t="s">
        <v>328</v>
      </c>
      <c r="C49" s="275"/>
      <c r="D49" s="277"/>
      <c r="E49" s="366">
        <v>0</v>
      </c>
      <c r="F49" s="291">
        <v>0</v>
      </c>
      <c r="G49" s="291">
        <f>INT(((F49*$P$4/100)*100)+0.5)/100</f>
        <v>0</v>
      </c>
      <c r="H49" s="329">
        <v>0</v>
      </c>
      <c r="I49" s="291">
        <f>INT(((H49*$P$5/100)*100)+0.5)/100</f>
        <v>0</v>
      </c>
      <c r="J49" s="238">
        <f>IF(E49&lt;&gt;0,I49/E49,0)</f>
        <v>0</v>
      </c>
      <c r="K49" s="217" t="s">
        <v>418</v>
      </c>
      <c r="L49" s="214"/>
      <c r="M49" s="214"/>
      <c r="N49" s="214"/>
      <c r="O49" s="214"/>
      <c r="P49" s="214"/>
      <c r="Q49" s="214"/>
      <c r="R49" s="214"/>
    </row>
    <row r="50" spans="1:18" s="319" customFormat="1">
      <c r="A50" s="365"/>
      <c r="B50" s="342"/>
      <c r="C50" s="326"/>
      <c r="D50" s="325"/>
      <c r="E50" s="364"/>
      <c r="F50" s="322"/>
      <c r="G50" s="322"/>
      <c r="H50" s="323"/>
      <c r="I50" s="322"/>
      <c r="J50" s="321"/>
      <c r="K50" s="217"/>
      <c r="L50" s="320"/>
      <c r="M50" s="320"/>
      <c r="N50" s="320"/>
      <c r="O50" s="320"/>
      <c r="P50" s="320"/>
      <c r="Q50" s="320"/>
      <c r="R50" s="320"/>
    </row>
    <row r="51" spans="1:18" ht="15.75" thickBot="1">
      <c r="A51" s="242" t="s">
        <v>329</v>
      </c>
      <c r="B51" s="241" t="s">
        <v>330</v>
      </c>
      <c r="C51" s="318"/>
      <c r="D51" s="317"/>
      <c r="E51" s="316">
        <f>+E46+E44+E42+E40+E38</f>
        <v>0</v>
      </c>
      <c r="F51" s="239">
        <f>+F46+F44+F42+F40</f>
        <v>0</v>
      </c>
      <c r="G51" s="239">
        <f>+G46+G44+G42+G40</f>
        <v>0</v>
      </c>
      <c r="H51" s="239">
        <f>+H46+H44+H42+H40</f>
        <v>0</v>
      </c>
      <c r="I51" s="239">
        <f>+I46+I44+I42+I40</f>
        <v>0</v>
      </c>
      <c r="J51" s="416">
        <f>IF(E51&lt;&gt;0,I51/E51,0)</f>
        <v>0</v>
      </c>
      <c r="K51" s="217"/>
      <c r="L51" s="214"/>
      <c r="M51" s="214"/>
      <c r="N51" s="214"/>
      <c r="O51" s="214"/>
      <c r="P51" s="214"/>
      <c r="Q51" s="214"/>
      <c r="R51" s="214"/>
    </row>
    <row r="52" spans="1:18" ht="15.75" thickTop="1">
      <c r="A52" s="272" t="s">
        <v>304</v>
      </c>
      <c r="B52" s="251" t="s">
        <v>331</v>
      </c>
      <c r="C52" s="275"/>
      <c r="D52" s="277"/>
      <c r="E52" s="256"/>
      <c r="F52" s="255"/>
      <c r="G52" s="255"/>
      <c r="H52" s="256"/>
      <c r="I52" s="255"/>
      <c r="J52" s="238"/>
      <c r="K52" s="217"/>
      <c r="L52" s="214"/>
      <c r="M52" s="214"/>
      <c r="N52" s="214"/>
      <c r="O52" s="214"/>
      <c r="P52" s="214"/>
      <c r="Q52" s="214"/>
      <c r="R52" s="214"/>
    </row>
    <row r="53" spans="1:18">
      <c r="A53" s="264" t="s">
        <v>304</v>
      </c>
      <c r="B53" s="363"/>
      <c r="C53" s="275"/>
      <c r="D53" s="277"/>
      <c r="E53" s="276"/>
      <c r="F53" s="255"/>
      <c r="G53" s="255"/>
      <c r="H53" s="256"/>
      <c r="I53" s="255"/>
      <c r="J53" s="238"/>
      <c r="K53" s="217"/>
      <c r="L53" s="214"/>
      <c r="M53" s="214"/>
      <c r="N53" s="214"/>
      <c r="O53" s="214"/>
      <c r="P53" s="214"/>
      <c r="Q53" s="214"/>
      <c r="R53" s="214"/>
    </row>
    <row r="54" spans="1:18">
      <c r="A54" s="246" t="s">
        <v>332</v>
      </c>
      <c r="B54" s="362" t="s">
        <v>333</v>
      </c>
      <c r="C54" s="275"/>
      <c r="D54" s="335"/>
      <c r="E54" s="341">
        <v>0</v>
      </c>
      <c r="F54" s="291">
        <v>0</v>
      </c>
      <c r="G54" s="291">
        <f>INT(((F54*$P$4/100)*100)+0.5)/100</f>
        <v>0</v>
      </c>
      <c r="H54" s="329">
        <v>0</v>
      </c>
      <c r="I54" s="291">
        <f>INT(((H54*$P$5/100)*100)+0.5)/100</f>
        <v>0</v>
      </c>
      <c r="J54" s="238">
        <f>IF(E54&lt;&gt;0,I54/E54,0)</f>
        <v>0</v>
      </c>
      <c r="K54" s="217"/>
      <c r="L54" s="214"/>
      <c r="M54" s="214"/>
      <c r="N54" s="214"/>
      <c r="O54" s="214"/>
      <c r="P54" s="214"/>
      <c r="Q54" s="214"/>
      <c r="R54" s="214"/>
    </row>
    <row r="55" spans="1:18" s="319" customFormat="1">
      <c r="A55" s="328"/>
      <c r="B55" s="361"/>
      <c r="C55" s="326"/>
      <c r="D55" s="360"/>
      <c r="E55" s="339"/>
      <c r="F55" s="322"/>
      <c r="G55" s="322"/>
      <c r="H55" s="323"/>
      <c r="I55" s="322"/>
      <c r="J55" s="321"/>
      <c r="K55" s="217"/>
      <c r="L55" s="320"/>
      <c r="M55" s="320"/>
      <c r="N55" s="320"/>
      <c r="O55" s="320"/>
      <c r="P55" s="320"/>
      <c r="Q55" s="320"/>
      <c r="R55" s="320"/>
    </row>
    <row r="56" spans="1:18" ht="22.5">
      <c r="A56" s="246" t="s">
        <v>334</v>
      </c>
      <c r="B56" s="362" t="s">
        <v>335</v>
      </c>
      <c r="C56" s="275"/>
      <c r="D56" s="335"/>
      <c r="E56" s="341">
        <v>0</v>
      </c>
      <c r="F56" s="291">
        <v>0</v>
      </c>
      <c r="G56" s="291">
        <f>INT(((F56*$P$4/100)*100)+0.5)/100</f>
        <v>0</v>
      </c>
      <c r="H56" s="329">
        <v>0</v>
      </c>
      <c r="I56" s="291">
        <f>INT(((H56*$P$5/100)*100)+0.5)/100</f>
        <v>0</v>
      </c>
      <c r="J56" s="238">
        <f>IF(E56&lt;&gt;0,I56/E56,0)</f>
        <v>0</v>
      </c>
      <c r="K56" s="217"/>
      <c r="L56" s="214"/>
      <c r="M56" s="214"/>
      <c r="N56" s="214"/>
      <c r="O56" s="214"/>
      <c r="P56" s="214"/>
      <c r="Q56" s="214"/>
      <c r="R56" s="214"/>
    </row>
    <row r="57" spans="1:18" s="319" customFormat="1">
      <c r="A57" s="328"/>
      <c r="B57" s="361"/>
      <c r="C57" s="326"/>
      <c r="D57" s="360"/>
      <c r="E57" s="339"/>
      <c r="F57" s="322"/>
      <c r="G57" s="322"/>
      <c r="H57" s="323"/>
      <c r="I57" s="322"/>
      <c r="J57" s="321"/>
      <c r="K57" s="217"/>
      <c r="L57" s="320"/>
      <c r="M57" s="320"/>
      <c r="N57" s="320"/>
      <c r="O57" s="320"/>
      <c r="P57" s="320"/>
      <c r="Q57" s="320"/>
      <c r="R57" s="320"/>
    </row>
    <row r="58" spans="1:18">
      <c r="A58" s="246" t="s">
        <v>336</v>
      </c>
      <c r="B58" s="251" t="s">
        <v>337</v>
      </c>
      <c r="C58" s="275"/>
      <c r="D58" s="277"/>
      <c r="E58" s="341">
        <v>0</v>
      </c>
      <c r="F58" s="291">
        <v>0</v>
      </c>
      <c r="G58" s="291">
        <f>INT(((F58*$P$4/100)*100)+0.5)/100</f>
        <v>0</v>
      </c>
      <c r="H58" s="329">
        <v>0</v>
      </c>
      <c r="I58" s="291">
        <f>INT(((H58*$P$5/100)*100)+0.5)/100</f>
        <v>0</v>
      </c>
      <c r="J58" s="238">
        <f>IF(E58&lt;&gt;0,I58/E58,0)</f>
        <v>0</v>
      </c>
      <c r="K58" s="217"/>
      <c r="L58" s="214"/>
      <c r="M58" s="214"/>
      <c r="N58" s="214"/>
      <c r="O58" s="214"/>
      <c r="P58" s="214"/>
      <c r="Q58" s="214"/>
      <c r="R58" s="214"/>
    </row>
    <row r="59" spans="1:18" s="319" customFormat="1">
      <c r="A59" s="328"/>
      <c r="B59" s="327"/>
      <c r="C59" s="326"/>
      <c r="D59" s="325"/>
      <c r="E59" s="339"/>
      <c r="F59" s="322"/>
      <c r="G59" s="322"/>
      <c r="H59" s="323"/>
      <c r="I59" s="322"/>
      <c r="J59" s="321"/>
      <c r="K59" s="217"/>
      <c r="L59" s="320"/>
      <c r="M59" s="320"/>
      <c r="N59" s="320"/>
      <c r="O59" s="320"/>
      <c r="P59" s="320"/>
      <c r="Q59" s="320"/>
      <c r="R59" s="320"/>
    </row>
    <row r="60" spans="1:18">
      <c r="A60" s="246" t="s">
        <v>338</v>
      </c>
      <c r="B60" s="251" t="s">
        <v>339</v>
      </c>
      <c r="C60" s="275"/>
      <c r="D60" s="277"/>
      <c r="E60" s="341">
        <v>0</v>
      </c>
      <c r="F60" s="291">
        <v>0</v>
      </c>
      <c r="G60" s="291">
        <f>INT(((F60*$P$4/100)*100)+0.5)/100</f>
        <v>0</v>
      </c>
      <c r="H60" s="329">
        <v>0</v>
      </c>
      <c r="I60" s="291">
        <f>INT(((H60*$P$5/100)*100)+0.5)/100</f>
        <v>0</v>
      </c>
      <c r="J60" s="238">
        <f>IF(E60&lt;&gt;0,I60/E60,0)</f>
        <v>0</v>
      </c>
      <c r="K60" s="217"/>
      <c r="L60" s="214"/>
      <c r="M60" s="214"/>
      <c r="N60" s="214"/>
      <c r="O60" s="214"/>
      <c r="P60" s="214"/>
      <c r="Q60" s="214"/>
      <c r="R60" s="214"/>
    </row>
    <row r="61" spans="1:18" s="319" customFormat="1">
      <c r="A61" s="328"/>
      <c r="B61" s="327"/>
      <c r="C61" s="326"/>
      <c r="D61" s="325"/>
      <c r="E61" s="339"/>
      <c r="F61" s="322"/>
      <c r="G61" s="322"/>
      <c r="H61" s="323"/>
      <c r="I61" s="322"/>
      <c r="J61" s="321"/>
      <c r="K61" s="217"/>
      <c r="L61" s="320"/>
      <c r="M61" s="320"/>
      <c r="N61" s="320"/>
      <c r="O61" s="320"/>
      <c r="P61" s="320"/>
      <c r="Q61" s="320"/>
      <c r="R61" s="320"/>
    </row>
    <row r="62" spans="1:18">
      <c r="A62" s="246" t="s">
        <v>340</v>
      </c>
      <c r="B62" s="251" t="s">
        <v>341</v>
      </c>
      <c r="C62" s="275"/>
      <c r="D62" s="277"/>
      <c r="E62" s="341">
        <v>0</v>
      </c>
      <c r="F62" s="291">
        <v>0</v>
      </c>
      <c r="G62" s="291">
        <f>INT(((F62*$P$4/100)*100)+0.5)/100</f>
        <v>0</v>
      </c>
      <c r="H62" s="329">
        <v>0</v>
      </c>
      <c r="I62" s="291">
        <f>INT(((H62*$P$5/100)*100)+0.5)/100</f>
        <v>0</v>
      </c>
      <c r="J62" s="238">
        <f>IF(E62&lt;&gt;0,I62/E62,0)</f>
        <v>0</v>
      </c>
      <c r="K62" s="217"/>
      <c r="L62" s="214"/>
      <c r="M62" s="214"/>
      <c r="N62" s="214"/>
      <c r="O62" s="214"/>
      <c r="P62" s="214"/>
      <c r="Q62" s="214"/>
      <c r="R62" s="214"/>
    </row>
    <row r="63" spans="1:18" s="319" customFormat="1">
      <c r="A63" s="328"/>
      <c r="B63" s="327"/>
      <c r="C63" s="326"/>
      <c r="D63" s="325"/>
      <c r="E63" s="339"/>
      <c r="F63" s="322"/>
      <c r="G63" s="322"/>
      <c r="H63" s="323"/>
      <c r="I63" s="322"/>
      <c r="J63" s="321"/>
      <c r="K63" s="217"/>
      <c r="L63" s="320"/>
      <c r="M63" s="320"/>
      <c r="N63" s="320"/>
      <c r="O63" s="320"/>
      <c r="P63" s="320"/>
      <c r="Q63" s="320"/>
      <c r="R63" s="320"/>
    </row>
    <row r="64" spans="1:18" ht="15.75" thickBot="1">
      <c r="A64" s="242" t="s">
        <v>342</v>
      </c>
      <c r="B64" s="241" t="s">
        <v>343</v>
      </c>
      <c r="C64" s="318"/>
      <c r="D64" s="317"/>
      <c r="E64" s="316">
        <f>+E62+E60+E58+E56+E54</f>
        <v>0</v>
      </c>
      <c r="F64" s="239">
        <f>+F62+F60+F58+F56+F54</f>
        <v>0</v>
      </c>
      <c r="G64" s="239">
        <f>+G62+G60+G58+G56+G54</f>
        <v>0</v>
      </c>
      <c r="H64" s="239">
        <f>+H62+H60+H58+H56+H54</f>
        <v>0</v>
      </c>
      <c r="I64" s="239">
        <f>+I62+I60+I58+I56+I54</f>
        <v>0</v>
      </c>
      <c r="J64" s="416">
        <f>IF(E64&lt;&gt;0,I64/E64,0)</f>
        <v>0</v>
      </c>
      <c r="K64" s="217"/>
      <c r="L64" s="214"/>
      <c r="M64" s="214"/>
      <c r="N64" s="214"/>
      <c r="O64" s="214"/>
      <c r="P64" s="214"/>
      <c r="Q64" s="214"/>
      <c r="R64" s="214"/>
    </row>
    <row r="65" spans="1:18" ht="15.75" thickTop="1">
      <c r="A65" s="273" t="s">
        <v>304</v>
      </c>
      <c r="B65" s="359"/>
      <c r="C65" s="358"/>
      <c r="D65" s="357"/>
      <c r="E65" s="256"/>
      <c r="F65" s="255"/>
      <c r="G65" s="255"/>
      <c r="H65" s="256"/>
      <c r="I65" s="255"/>
      <c r="J65" s="238"/>
      <c r="K65" s="217"/>
      <c r="L65" s="214"/>
      <c r="M65" s="214"/>
      <c r="N65" s="214"/>
      <c r="O65" s="214"/>
      <c r="P65" s="214"/>
      <c r="Q65" s="214"/>
      <c r="R65" s="214"/>
    </row>
    <row r="66" spans="1:18">
      <c r="A66" s="272" t="s">
        <v>304</v>
      </c>
      <c r="B66" s="251" t="s">
        <v>344</v>
      </c>
      <c r="C66" s="275"/>
      <c r="D66" s="277"/>
      <c r="E66" s="256"/>
      <c r="F66" s="255"/>
      <c r="G66" s="255"/>
      <c r="H66" s="256"/>
      <c r="I66" s="255"/>
      <c r="J66" s="238"/>
      <c r="K66" s="217"/>
      <c r="L66" s="214"/>
      <c r="M66" s="214"/>
      <c r="N66" s="214"/>
      <c r="O66" s="214"/>
      <c r="P66" s="214"/>
      <c r="Q66" s="214"/>
      <c r="R66" s="214"/>
    </row>
    <row r="67" spans="1:18">
      <c r="A67" s="271" t="s">
        <v>304</v>
      </c>
      <c r="B67" s="356"/>
      <c r="C67" s="292"/>
      <c r="D67" s="348"/>
      <c r="E67" s="256"/>
      <c r="F67" s="255"/>
      <c r="G67" s="255"/>
      <c r="H67" s="256"/>
      <c r="I67" s="255"/>
      <c r="J67" s="238"/>
      <c r="K67" s="217"/>
      <c r="L67" s="214"/>
      <c r="M67" s="214"/>
      <c r="N67" s="214"/>
      <c r="O67" s="214"/>
      <c r="P67" s="214"/>
      <c r="Q67" s="214"/>
      <c r="R67" s="214"/>
    </row>
    <row r="68" spans="1:18">
      <c r="A68" s="246" t="s">
        <v>345</v>
      </c>
      <c r="B68" s="251" t="s">
        <v>346</v>
      </c>
      <c r="C68" s="275"/>
      <c r="D68" s="277"/>
      <c r="E68" s="341">
        <v>0</v>
      </c>
      <c r="F68" s="291">
        <v>0</v>
      </c>
      <c r="G68" s="291">
        <f>INT(((F68*$P$4/100 )*100)+0.5)/100</f>
        <v>0</v>
      </c>
      <c r="H68" s="329">
        <v>0</v>
      </c>
      <c r="I68" s="291">
        <f>INT(((H68*$P$5/100)*100)+0.5)/100</f>
        <v>0</v>
      </c>
      <c r="J68" s="238">
        <f>IF(E68&lt;&gt;0,I68/E68,0)</f>
        <v>0</v>
      </c>
      <c r="K68" s="217"/>
      <c r="L68" s="214"/>
      <c r="M68" s="214"/>
      <c r="N68" s="214"/>
      <c r="O68" s="214"/>
      <c r="P68" s="214"/>
      <c r="Q68" s="214"/>
      <c r="R68" s="214"/>
    </row>
    <row r="69" spans="1:18" s="319" customFormat="1">
      <c r="A69" s="328"/>
      <c r="B69" s="327"/>
      <c r="C69" s="326"/>
      <c r="D69" s="325"/>
      <c r="E69" s="339"/>
      <c r="F69" s="322"/>
      <c r="G69" s="322"/>
      <c r="H69" s="323"/>
      <c r="I69" s="322"/>
      <c r="J69" s="321"/>
      <c r="K69" s="217"/>
      <c r="L69" s="320"/>
      <c r="M69" s="320"/>
      <c r="N69" s="320"/>
      <c r="O69" s="320"/>
      <c r="P69" s="320"/>
      <c r="Q69" s="320"/>
      <c r="R69" s="320"/>
    </row>
    <row r="70" spans="1:18">
      <c r="A70" s="246" t="s">
        <v>347</v>
      </c>
      <c r="B70" s="251" t="s">
        <v>348</v>
      </c>
      <c r="C70" s="275"/>
      <c r="D70" s="277"/>
      <c r="E70" s="341">
        <f>E71+E73+E75</f>
        <v>0</v>
      </c>
      <c r="F70" s="411">
        <f>F75</f>
        <v>0</v>
      </c>
      <c r="G70" s="418">
        <f>G75</f>
        <v>0</v>
      </c>
      <c r="H70" s="418">
        <f>H75</f>
        <v>0</v>
      </c>
      <c r="I70" s="418">
        <f>I75</f>
        <v>0</v>
      </c>
      <c r="J70" s="417">
        <f>IF(E70&lt;&gt;0,I70/E70,0)</f>
        <v>0</v>
      </c>
      <c r="K70" s="217"/>
      <c r="L70" s="214"/>
      <c r="M70" s="214"/>
      <c r="N70" s="214"/>
      <c r="O70" s="214"/>
      <c r="P70" s="214"/>
      <c r="Q70" s="214"/>
      <c r="R70" s="214"/>
    </row>
    <row r="71" spans="1:18">
      <c r="A71" s="246"/>
      <c r="B71" s="355" t="s">
        <v>349</v>
      </c>
      <c r="C71" s="354"/>
      <c r="D71" s="353"/>
      <c r="E71" s="341">
        <v>0</v>
      </c>
      <c r="F71" s="267" t="s">
        <v>374</v>
      </c>
      <c r="G71" s="267" t="s">
        <v>374</v>
      </c>
      <c r="H71" s="267" t="s">
        <v>374</v>
      </c>
      <c r="I71" s="267" t="s">
        <v>374</v>
      </c>
      <c r="J71" s="266" t="s">
        <v>374</v>
      </c>
      <c r="K71" s="217" t="s">
        <v>419</v>
      </c>
      <c r="L71" s="214"/>
      <c r="M71" s="214"/>
      <c r="N71" s="214"/>
      <c r="O71" s="214"/>
      <c r="P71" s="214"/>
      <c r="Q71" s="214"/>
      <c r="R71" s="214"/>
    </row>
    <row r="72" spans="1:18" s="319" customFormat="1">
      <c r="A72" s="328"/>
      <c r="B72" s="352"/>
      <c r="C72" s="351"/>
      <c r="D72" s="350"/>
      <c r="E72" s="339"/>
      <c r="F72" s="347"/>
      <c r="G72" s="345"/>
      <c r="H72" s="346"/>
      <c r="I72" s="345"/>
      <c r="J72" s="344"/>
      <c r="K72" s="217"/>
      <c r="L72" s="320"/>
      <c r="M72" s="320"/>
      <c r="N72" s="320"/>
      <c r="O72" s="320"/>
      <c r="P72" s="320"/>
      <c r="Q72" s="320"/>
      <c r="R72" s="320"/>
    </row>
    <row r="73" spans="1:18">
      <c r="A73" s="246"/>
      <c r="B73" s="349" t="s">
        <v>350</v>
      </c>
      <c r="C73" s="292"/>
      <c r="D73" s="348"/>
      <c r="E73" s="341">
        <v>0</v>
      </c>
      <c r="F73" s="267" t="s">
        <v>374</v>
      </c>
      <c r="G73" s="267" t="s">
        <v>374</v>
      </c>
      <c r="H73" s="267" t="s">
        <v>374</v>
      </c>
      <c r="I73" s="267" t="s">
        <v>374</v>
      </c>
      <c r="J73" s="266" t="s">
        <v>374</v>
      </c>
      <c r="K73" s="217" t="s">
        <v>420</v>
      </c>
      <c r="L73" s="214"/>
      <c r="M73" s="214"/>
      <c r="N73" s="214"/>
      <c r="O73" s="214"/>
      <c r="P73" s="214"/>
      <c r="Q73" s="214"/>
      <c r="R73" s="214"/>
    </row>
    <row r="74" spans="1:18" s="319" customFormat="1">
      <c r="A74" s="328"/>
      <c r="B74" s="342"/>
      <c r="C74" s="326"/>
      <c r="D74" s="325"/>
      <c r="E74" s="339"/>
      <c r="F74" s="347"/>
      <c r="G74" s="345"/>
      <c r="H74" s="346"/>
      <c r="I74" s="345"/>
      <c r="J74" s="344"/>
      <c r="K74" s="217"/>
      <c r="L74" s="320"/>
      <c r="M74" s="320"/>
      <c r="N74" s="320"/>
      <c r="O74" s="320"/>
      <c r="P74" s="320"/>
      <c r="Q74" s="320"/>
      <c r="R74" s="320"/>
    </row>
    <row r="75" spans="1:18">
      <c r="A75" s="246"/>
      <c r="B75" s="343" t="s">
        <v>351</v>
      </c>
      <c r="C75" s="275"/>
      <c r="D75" s="277"/>
      <c r="E75" s="341">
        <v>0</v>
      </c>
      <c r="F75" s="291">
        <v>0</v>
      </c>
      <c r="G75" s="291">
        <f>INT(((F75*$P$4/100)*100)+0.5)/100</f>
        <v>0</v>
      </c>
      <c r="H75" s="329">
        <v>0</v>
      </c>
      <c r="I75" s="291">
        <f>INT(((H75*$P$5/100 )*100)+0.5)/100</f>
        <v>0</v>
      </c>
      <c r="J75" s="238">
        <f>IF(E75&lt;&gt;0,I75/E75,0)</f>
        <v>0</v>
      </c>
      <c r="K75" s="217" t="s">
        <v>456</v>
      </c>
      <c r="L75" s="214"/>
      <c r="M75" s="214"/>
      <c r="N75" s="214"/>
      <c r="O75" s="214"/>
      <c r="P75" s="214"/>
      <c r="Q75" s="214"/>
      <c r="R75" s="214"/>
    </row>
    <row r="76" spans="1:18" s="319" customFormat="1">
      <c r="A76" s="328"/>
      <c r="B76" s="342"/>
      <c r="C76" s="326"/>
      <c r="D76" s="325"/>
      <c r="E76" s="339"/>
      <c r="F76" s="322"/>
      <c r="G76" s="322"/>
      <c r="H76" s="323"/>
      <c r="I76" s="322"/>
      <c r="J76" s="321"/>
      <c r="K76" s="217"/>
      <c r="L76" s="320"/>
      <c r="M76" s="320"/>
      <c r="N76" s="320"/>
      <c r="O76" s="320"/>
      <c r="P76" s="320"/>
      <c r="Q76" s="320"/>
      <c r="R76" s="320"/>
    </row>
    <row r="77" spans="1:18">
      <c r="A77" s="246" t="s">
        <v>352</v>
      </c>
      <c r="B77" s="251" t="s">
        <v>353</v>
      </c>
      <c r="C77" s="275"/>
      <c r="D77" s="277"/>
      <c r="E77" s="341">
        <f>E78+E80+E82</f>
        <v>0</v>
      </c>
      <c r="F77" s="411">
        <f>F82</f>
        <v>0</v>
      </c>
      <c r="G77" s="418">
        <f>G82</f>
        <v>0</v>
      </c>
      <c r="H77" s="418">
        <f>H82</f>
        <v>0</v>
      </c>
      <c r="I77" s="418">
        <f>I82</f>
        <v>0</v>
      </c>
      <c r="J77" s="417">
        <f>IF(E77&lt;&gt;0,I77/E77,0)</f>
        <v>0</v>
      </c>
      <c r="K77" s="217"/>
      <c r="L77" s="214"/>
      <c r="M77" s="214"/>
      <c r="N77" s="214"/>
      <c r="O77" s="214"/>
      <c r="P77" s="214"/>
      <c r="Q77" s="214"/>
      <c r="R77" s="214"/>
    </row>
    <row r="78" spans="1:18">
      <c r="A78" s="246"/>
      <c r="B78" s="355" t="s">
        <v>354</v>
      </c>
      <c r="C78" s="354"/>
      <c r="D78" s="353"/>
      <c r="E78" s="341">
        <v>0</v>
      </c>
      <c r="F78" s="267" t="s">
        <v>374</v>
      </c>
      <c r="G78" s="267" t="s">
        <v>374</v>
      </c>
      <c r="H78" s="267" t="s">
        <v>374</v>
      </c>
      <c r="I78" s="267" t="s">
        <v>374</v>
      </c>
      <c r="J78" s="266" t="s">
        <v>374</v>
      </c>
      <c r="K78" s="217" t="s">
        <v>421</v>
      </c>
      <c r="L78" s="214"/>
      <c r="M78" s="214"/>
      <c r="N78" s="214"/>
      <c r="O78" s="214"/>
      <c r="P78" s="214"/>
      <c r="Q78" s="214"/>
      <c r="R78" s="214"/>
    </row>
    <row r="79" spans="1:18" s="319" customFormat="1">
      <c r="A79" s="328"/>
      <c r="B79" s="352"/>
      <c r="C79" s="351"/>
      <c r="D79" s="350"/>
      <c r="E79" s="339"/>
      <c r="F79" s="347"/>
      <c r="G79" s="345"/>
      <c r="H79" s="346"/>
      <c r="I79" s="345"/>
      <c r="J79" s="344"/>
      <c r="K79" s="217"/>
      <c r="L79" s="320"/>
      <c r="M79" s="320"/>
      <c r="N79" s="320"/>
      <c r="O79" s="320"/>
      <c r="P79" s="320"/>
      <c r="Q79" s="320"/>
      <c r="R79" s="320"/>
    </row>
    <row r="80" spans="1:18">
      <c r="A80" s="246"/>
      <c r="B80" s="349" t="s">
        <v>355</v>
      </c>
      <c r="C80" s="292"/>
      <c r="D80" s="348"/>
      <c r="E80" s="341">
        <v>0</v>
      </c>
      <c r="F80" s="267" t="s">
        <v>374</v>
      </c>
      <c r="G80" s="267" t="s">
        <v>374</v>
      </c>
      <c r="H80" s="267" t="s">
        <v>374</v>
      </c>
      <c r="I80" s="267" t="s">
        <v>374</v>
      </c>
      <c r="J80" s="266" t="s">
        <v>374</v>
      </c>
      <c r="K80" s="217" t="s">
        <v>422</v>
      </c>
      <c r="L80" s="214"/>
      <c r="M80" s="214"/>
      <c r="N80" s="214"/>
      <c r="O80" s="214"/>
      <c r="P80" s="214"/>
      <c r="Q80" s="214"/>
      <c r="R80" s="214"/>
    </row>
    <row r="81" spans="1:18" s="319" customFormat="1">
      <c r="A81" s="328"/>
      <c r="B81" s="342"/>
      <c r="C81" s="326"/>
      <c r="D81" s="325"/>
      <c r="E81" s="339"/>
      <c r="F81" s="347"/>
      <c r="G81" s="345"/>
      <c r="H81" s="346"/>
      <c r="I81" s="345"/>
      <c r="J81" s="344"/>
      <c r="K81" s="217"/>
      <c r="L81" s="320"/>
      <c r="M81" s="320"/>
      <c r="N81" s="320"/>
      <c r="O81" s="320"/>
      <c r="P81" s="320"/>
      <c r="Q81" s="320"/>
      <c r="R81" s="320"/>
    </row>
    <row r="82" spans="1:18">
      <c r="A82" s="246"/>
      <c r="B82" s="343" t="s">
        <v>356</v>
      </c>
      <c r="C82" s="275"/>
      <c r="D82" s="277"/>
      <c r="E82" s="341">
        <v>0</v>
      </c>
      <c r="F82" s="291">
        <v>0</v>
      </c>
      <c r="G82" s="291">
        <f>INT(((F82*$P$4/100)*100)+0.5)/100</f>
        <v>0</v>
      </c>
      <c r="H82" s="329">
        <v>0</v>
      </c>
      <c r="I82" s="291">
        <f>INT(((H82*$P$5/100 )*100)+0.5)/100</f>
        <v>0</v>
      </c>
      <c r="J82" s="238">
        <f>IF(E82&lt;&gt;0,I82/E82,0)</f>
        <v>0</v>
      </c>
      <c r="K82" s="217" t="s">
        <v>423</v>
      </c>
      <c r="L82" s="214"/>
      <c r="M82" s="214"/>
      <c r="N82" s="214"/>
      <c r="O82" s="214"/>
      <c r="P82" s="214"/>
      <c r="Q82" s="214"/>
      <c r="R82" s="214"/>
    </row>
    <row r="83" spans="1:18" s="319" customFormat="1">
      <c r="A83" s="328"/>
      <c r="B83" s="342"/>
      <c r="C83" s="326"/>
      <c r="D83" s="325"/>
      <c r="E83" s="339"/>
      <c r="F83" s="322"/>
      <c r="G83" s="322"/>
      <c r="H83" s="323"/>
      <c r="I83" s="322"/>
      <c r="J83" s="321"/>
      <c r="K83" s="217"/>
      <c r="L83" s="320"/>
      <c r="M83" s="320"/>
      <c r="N83" s="320"/>
      <c r="O83" s="320"/>
      <c r="P83" s="320"/>
      <c r="Q83" s="320"/>
      <c r="R83" s="320"/>
    </row>
    <row r="84" spans="1:18">
      <c r="A84" s="246" t="s">
        <v>357</v>
      </c>
      <c r="B84" s="251" t="s">
        <v>358</v>
      </c>
      <c r="C84" s="275"/>
      <c r="D84" s="277"/>
      <c r="E84" s="341">
        <v>0</v>
      </c>
      <c r="F84" s="291">
        <v>0</v>
      </c>
      <c r="G84" s="291">
        <f>INT(((F84*$P$4/100)*100)+0.5)/100</f>
        <v>0</v>
      </c>
      <c r="H84" s="329">
        <v>0</v>
      </c>
      <c r="I84" s="291">
        <f>INT(((H84*$P$5/100)*100)+0.5)/100</f>
        <v>0</v>
      </c>
      <c r="J84" s="238">
        <f>IF(E84&lt;&gt;0,I84/E84,0)</f>
        <v>0</v>
      </c>
      <c r="K84" s="217"/>
      <c r="L84" s="214"/>
      <c r="M84" s="214"/>
      <c r="N84" s="214"/>
      <c r="O84" s="214"/>
      <c r="P84" s="214"/>
      <c r="Q84" s="214"/>
      <c r="R84" s="214"/>
    </row>
    <row r="85" spans="1:18" s="319" customFormat="1">
      <c r="A85" s="328"/>
      <c r="B85" s="327"/>
      <c r="C85" s="326"/>
      <c r="D85" s="325"/>
      <c r="E85" s="339"/>
      <c r="F85" s="322"/>
      <c r="G85" s="322"/>
      <c r="H85" s="323"/>
      <c r="I85" s="322"/>
      <c r="J85" s="321"/>
      <c r="K85" s="217"/>
      <c r="L85" s="320"/>
      <c r="M85" s="320"/>
      <c r="N85" s="320"/>
      <c r="O85" s="320"/>
      <c r="P85" s="320"/>
      <c r="Q85" s="320"/>
      <c r="R85" s="320"/>
    </row>
    <row r="86" spans="1:18">
      <c r="A86" s="260" t="s">
        <v>359</v>
      </c>
      <c r="B86" s="251" t="s">
        <v>360</v>
      </c>
      <c r="C86" s="275"/>
      <c r="D86" s="277"/>
      <c r="E86" s="341">
        <v>0</v>
      </c>
      <c r="F86" s="291">
        <v>0</v>
      </c>
      <c r="G86" s="291">
        <f>INT(((F86*$P$4/100)*100)+0.5)/100</f>
        <v>0</v>
      </c>
      <c r="H86" s="329">
        <v>0</v>
      </c>
      <c r="I86" s="291">
        <f>INT(((H86*$P$5/100)*100)+0.5)/100</f>
        <v>0</v>
      </c>
      <c r="J86" s="238">
        <f>IF(E86&lt;&gt;0,I86/E86,0)</f>
        <v>0</v>
      </c>
      <c r="K86" s="217"/>
      <c r="L86" s="214"/>
      <c r="M86" s="214"/>
      <c r="N86" s="214"/>
      <c r="O86" s="214"/>
      <c r="P86" s="214"/>
      <c r="Q86" s="214"/>
      <c r="R86" s="214"/>
    </row>
    <row r="87" spans="1:18" s="319" customFormat="1">
      <c r="A87" s="340"/>
      <c r="B87" s="327"/>
      <c r="C87" s="326"/>
      <c r="D87" s="325"/>
      <c r="E87" s="339"/>
      <c r="F87" s="322"/>
      <c r="G87" s="322"/>
      <c r="H87" s="323"/>
      <c r="I87" s="322"/>
      <c r="J87" s="321"/>
      <c r="K87" s="217"/>
      <c r="L87" s="320"/>
      <c r="M87" s="320"/>
      <c r="N87" s="320"/>
      <c r="O87" s="320"/>
      <c r="P87" s="320"/>
      <c r="Q87" s="320"/>
      <c r="R87" s="320"/>
    </row>
    <row r="88" spans="1:18" ht="15.75" thickBot="1">
      <c r="A88" s="242" t="s">
        <v>361</v>
      </c>
      <c r="B88" s="241" t="s">
        <v>362</v>
      </c>
      <c r="C88" s="318"/>
      <c r="D88" s="317"/>
      <c r="E88" s="316">
        <f>+E86+E84+E77+E70+E68</f>
        <v>0</v>
      </c>
      <c r="F88" s="239">
        <f>+F86+F84+F77+F70+F68</f>
        <v>0</v>
      </c>
      <c r="G88" s="239">
        <f>+G86+G84+G77+G70+G68</f>
        <v>0</v>
      </c>
      <c r="H88" s="239">
        <f>+H86+H84+H77+H70+H68</f>
        <v>0</v>
      </c>
      <c r="I88" s="239">
        <f>+I86+I84+I77+I70+I68</f>
        <v>0</v>
      </c>
      <c r="J88" s="416">
        <f>IF(E88&lt;&gt;0,I88/E88,0)</f>
        <v>0</v>
      </c>
      <c r="K88" s="217"/>
      <c r="L88" s="214"/>
      <c r="M88" s="214"/>
      <c r="N88" s="214"/>
      <c r="O88" s="214"/>
      <c r="P88" s="214"/>
      <c r="Q88" s="214"/>
      <c r="R88" s="214"/>
    </row>
    <row r="89" spans="1:18" ht="15.75" thickTop="1">
      <c r="A89" s="250"/>
      <c r="B89" s="253"/>
      <c r="C89" s="338"/>
      <c r="D89" s="337"/>
      <c r="E89" s="336"/>
      <c r="F89" s="243"/>
      <c r="G89" s="243"/>
      <c r="H89" s="244"/>
      <c r="I89" s="243"/>
      <c r="J89" s="238"/>
      <c r="K89" s="217"/>
      <c r="L89" s="214"/>
      <c r="M89" s="214"/>
      <c r="N89" s="214"/>
      <c r="O89" s="214"/>
      <c r="P89" s="214"/>
      <c r="Q89" s="214"/>
      <c r="R89" s="214"/>
    </row>
    <row r="90" spans="1:18">
      <c r="A90" s="250"/>
      <c r="B90" s="251" t="s">
        <v>363</v>
      </c>
      <c r="C90" s="275"/>
      <c r="D90" s="277"/>
      <c r="E90" s="334"/>
      <c r="F90" s="243"/>
      <c r="G90" s="243"/>
      <c r="H90" s="244"/>
      <c r="I90" s="243"/>
      <c r="J90" s="238"/>
      <c r="K90" s="217"/>
      <c r="L90" s="214"/>
      <c r="M90" s="214"/>
      <c r="N90" s="214"/>
      <c r="O90" s="214"/>
      <c r="P90" s="214"/>
      <c r="Q90" s="214"/>
      <c r="R90" s="214"/>
    </row>
    <row r="91" spans="1:18">
      <c r="A91" s="250"/>
      <c r="B91" s="249"/>
      <c r="C91" s="275"/>
      <c r="D91" s="335"/>
      <c r="E91" s="334"/>
      <c r="F91" s="243"/>
      <c r="G91" s="243"/>
      <c r="H91" s="244"/>
      <c r="I91" s="243"/>
      <c r="J91" s="238"/>
      <c r="K91" s="217"/>
      <c r="L91" s="214"/>
      <c r="M91" s="214"/>
      <c r="N91" s="214"/>
      <c r="O91" s="214"/>
      <c r="P91" s="214"/>
      <c r="Q91" s="214"/>
      <c r="R91" s="214"/>
    </row>
    <row r="92" spans="1:18">
      <c r="A92" s="246" t="s">
        <v>364</v>
      </c>
      <c r="B92" s="251" t="s">
        <v>365</v>
      </c>
      <c r="C92" s="275"/>
      <c r="D92" s="277"/>
      <c r="E92" s="330">
        <v>0</v>
      </c>
      <c r="F92" s="291">
        <v>0</v>
      </c>
      <c r="G92" s="291">
        <f>INT(((F92*$P$4/100)*100)+0.5)/100</f>
        <v>0</v>
      </c>
      <c r="H92" s="329">
        <v>0</v>
      </c>
      <c r="I92" s="291">
        <f>INT(((H92*$P$5/100)*100)+0.5)/100</f>
        <v>0</v>
      </c>
      <c r="J92" s="238">
        <f>IF(E92&lt;&gt;0,I92/E92,0)</f>
        <v>0</v>
      </c>
      <c r="K92" s="217"/>
      <c r="L92" s="214"/>
      <c r="M92" s="214"/>
      <c r="N92" s="214"/>
      <c r="O92" s="214"/>
      <c r="P92" s="214"/>
      <c r="Q92" s="214"/>
      <c r="R92" s="214"/>
    </row>
    <row r="93" spans="1:18" s="319" customFormat="1">
      <c r="A93" s="328"/>
      <c r="B93" s="327"/>
      <c r="C93" s="326"/>
      <c r="D93" s="325"/>
      <c r="E93" s="333"/>
      <c r="F93" s="331"/>
      <c r="G93" s="331"/>
      <c r="H93" s="332"/>
      <c r="I93" s="331"/>
      <c r="J93" s="321"/>
      <c r="K93" s="217"/>
      <c r="L93" s="320"/>
      <c r="M93" s="320"/>
      <c r="N93" s="320"/>
      <c r="O93" s="320"/>
      <c r="P93" s="320"/>
      <c r="Q93" s="320"/>
      <c r="R93" s="320"/>
    </row>
    <row r="94" spans="1:18">
      <c r="A94" s="246" t="s">
        <v>366</v>
      </c>
      <c r="B94" s="251" t="s">
        <v>367</v>
      </c>
      <c r="C94" s="275"/>
      <c r="D94" s="277"/>
      <c r="E94" s="330">
        <v>0</v>
      </c>
      <c r="F94" s="291">
        <v>0</v>
      </c>
      <c r="G94" s="291">
        <f>INT(((F94*$P$4/100)*100)+0.5)/100</f>
        <v>0</v>
      </c>
      <c r="H94" s="329">
        <v>0</v>
      </c>
      <c r="I94" s="291">
        <f>INT(((H94*$P$5/100)*100)+0.5)/100</f>
        <v>0</v>
      </c>
      <c r="J94" s="238">
        <f>IF(E94&lt;&gt;0,I94/E94,0)</f>
        <v>0</v>
      </c>
      <c r="K94" s="217"/>
      <c r="L94" s="214"/>
      <c r="M94" s="214"/>
      <c r="N94" s="214"/>
      <c r="O94" s="214"/>
      <c r="P94" s="214"/>
      <c r="Q94" s="214"/>
      <c r="R94" s="214"/>
    </row>
    <row r="95" spans="1:18" s="319" customFormat="1">
      <c r="A95" s="328"/>
      <c r="B95" s="327"/>
      <c r="C95" s="326"/>
      <c r="D95" s="325"/>
      <c r="E95" s="324"/>
      <c r="F95" s="322"/>
      <c r="G95" s="322"/>
      <c r="H95" s="323"/>
      <c r="I95" s="322"/>
      <c r="J95" s="321"/>
      <c r="K95" s="217"/>
      <c r="L95" s="320"/>
      <c r="M95" s="320"/>
      <c r="N95" s="320"/>
      <c r="O95" s="320"/>
      <c r="P95" s="320"/>
      <c r="Q95" s="320"/>
      <c r="R95" s="320"/>
    </row>
    <row r="96" spans="1:18">
      <c r="A96" s="246" t="s">
        <v>368</v>
      </c>
      <c r="B96" s="251" t="s">
        <v>369</v>
      </c>
      <c r="C96" s="275"/>
      <c r="D96" s="277"/>
      <c r="E96" s="330">
        <v>0</v>
      </c>
      <c r="F96" s="291">
        <v>0</v>
      </c>
      <c r="G96" s="291">
        <f>INT(((F96*$P$4/100)*100)+0.5)/100</f>
        <v>0</v>
      </c>
      <c r="H96" s="329">
        <v>0</v>
      </c>
      <c r="I96" s="291">
        <f>INT(((H96*$P$5/100)*100)+0.5)/100</f>
        <v>0</v>
      </c>
      <c r="J96" s="238">
        <f>IF(E96&lt;&gt;0,I96/E96,0)</f>
        <v>0</v>
      </c>
      <c r="K96" s="217"/>
      <c r="L96" s="214"/>
      <c r="M96" s="214"/>
      <c r="N96" s="214"/>
      <c r="O96" s="214"/>
      <c r="P96" s="214"/>
      <c r="Q96" s="214"/>
      <c r="R96" s="214"/>
    </row>
    <row r="97" spans="1:18" s="319" customFormat="1">
      <c r="A97" s="328"/>
      <c r="B97" s="327"/>
      <c r="C97" s="326"/>
      <c r="D97" s="325"/>
      <c r="E97" s="324"/>
      <c r="F97" s="322"/>
      <c r="G97" s="322"/>
      <c r="H97" s="323"/>
      <c r="I97" s="322"/>
      <c r="J97" s="321"/>
      <c r="K97" s="217"/>
      <c r="L97" s="320"/>
      <c r="M97" s="320"/>
      <c r="N97" s="320"/>
      <c r="O97" s="320"/>
      <c r="P97" s="320"/>
      <c r="Q97" s="320"/>
      <c r="R97" s="320"/>
    </row>
    <row r="98" spans="1:18">
      <c r="A98" s="246" t="s">
        <v>370</v>
      </c>
      <c r="B98" s="251" t="s">
        <v>371</v>
      </c>
      <c r="C98" s="275"/>
      <c r="D98" s="277"/>
      <c r="E98" s="330">
        <v>0</v>
      </c>
      <c r="F98" s="291">
        <v>0</v>
      </c>
      <c r="G98" s="291">
        <f>INT(((F98*$P$4/100)*100)+0.5)/100</f>
        <v>0</v>
      </c>
      <c r="H98" s="329">
        <v>0</v>
      </c>
      <c r="I98" s="291">
        <f>INT(((H98*$P$5/100)*100)+0.5)/100</f>
        <v>0</v>
      </c>
      <c r="J98" s="238">
        <f>IF(E98&lt;&gt;0,I98/E98,0)</f>
        <v>0</v>
      </c>
      <c r="K98" s="217"/>
      <c r="L98" s="214"/>
      <c r="M98" s="214"/>
      <c r="N98" s="214"/>
      <c r="O98" s="214"/>
      <c r="P98" s="214"/>
      <c r="Q98" s="214"/>
      <c r="R98" s="214"/>
    </row>
    <row r="99" spans="1:18" s="319" customFormat="1">
      <c r="A99" s="328"/>
      <c r="B99" s="327"/>
      <c r="C99" s="326"/>
      <c r="D99" s="325"/>
      <c r="E99" s="324"/>
      <c r="F99" s="322"/>
      <c r="G99" s="322"/>
      <c r="H99" s="323"/>
      <c r="I99" s="322"/>
      <c r="J99" s="321"/>
      <c r="K99" s="217"/>
      <c r="L99" s="320"/>
      <c r="M99" s="320"/>
      <c r="N99" s="320"/>
      <c r="O99" s="320"/>
      <c r="P99" s="320"/>
      <c r="Q99" s="320"/>
      <c r="R99" s="320"/>
    </row>
    <row r="100" spans="1:18" ht="15.75" thickBot="1">
      <c r="A100" s="242" t="s">
        <v>372</v>
      </c>
      <c r="B100" s="241" t="s">
        <v>373</v>
      </c>
      <c r="C100" s="318"/>
      <c r="D100" s="317"/>
      <c r="E100" s="316">
        <f>+E98+E96+E94+E92</f>
        <v>0</v>
      </c>
      <c r="F100" s="239">
        <f>+F98+F96+F94+F92</f>
        <v>0</v>
      </c>
      <c r="G100" s="239">
        <f>+G98+G96+G94+G92</f>
        <v>0</v>
      </c>
      <c r="H100" s="239">
        <f>+H98+H96+H94+H92</f>
        <v>0</v>
      </c>
      <c r="I100" s="239">
        <f>+I98+I96+I94+I92</f>
        <v>0</v>
      </c>
      <c r="J100" s="416">
        <f>IF(E100&lt;&gt;0,I100/E100,0)</f>
        <v>0</v>
      </c>
      <c r="K100" s="217"/>
      <c r="L100" s="214"/>
      <c r="M100" s="214"/>
      <c r="N100" s="214"/>
      <c r="O100" s="214"/>
      <c r="P100" s="214"/>
      <c r="Q100" s="214"/>
      <c r="R100" s="214"/>
    </row>
    <row r="101" spans="1:18" ht="15.75" thickTop="1">
      <c r="A101" s="157" t="s">
        <v>304</v>
      </c>
      <c r="B101" s="158"/>
      <c r="C101" s="315"/>
      <c r="D101" s="315"/>
      <c r="E101" s="314"/>
      <c r="F101" s="167"/>
      <c r="G101" s="167"/>
      <c r="H101" s="168"/>
      <c r="I101" s="167"/>
      <c r="J101" s="169"/>
      <c r="K101" s="214"/>
      <c r="L101" s="214"/>
      <c r="M101" s="214"/>
      <c r="N101" s="214"/>
      <c r="O101" s="214"/>
      <c r="P101" s="214"/>
      <c r="Q101" s="214"/>
      <c r="R101" s="214"/>
    </row>
    <row r="102" spans="1:18">
      <c r="A102" s="157"/>
      <c r="B102" s="308" t="s">
        <v>383</v>
      </c>
      <c r="C102" s="307"/>
      <c r="D102" s="307"/>
      <c r="E102" s="313">
        <f>+E35+E51+E64+E88+E100</f>
        <v>0</v>
      </c>
      <c r="F102" s="166">
        <f>+F35+F51+F64+F88+F100</f>
        <v>0</v>
      </c>
      <c r="G102" s="166">
        <f>+G35+G51+G64+G88+G100</f>
        <v>0</v>
      </c>
      <c r="H102" s="170">
        <f>+H35+H51+H64+H88+H100</f>
        <v>0</v>
      </c>
      <c r="I102" s="166">
        <f>+I35+I51+I64+I88+I100</f>
        <v>0</v>
      </c>
      <c r="J102" s="211">
        <f>IF(E102&lt;&gt;0,I102/E102,0)</f>
        <v>0</v>
      </c>
      <c r="K102" s="221" t="s">
        <v>382</v>
      </c>
      <c r="L102" s="214"/>
      <c r="M102" s="214"/>
      <c r="N102" s="214"/>
      <c r="O102" s="214"/>
      <c r="P102" s="214"/>
      <c r="Q102" s="214"/>
      <c r="R102" s="214"/>
    </row>
    <row r="103" spans="1:18" ht="15.75" thickBot="1">
      <c r="A103" s="160"/>
      <c r="B103" s="161"/>
      <c r="C103" s="312"/>
      <c r="D103" s="312"/>
      <c r="E103" s="311"/>
      <c r="F103" s="171"/>
      <c r="G103" s="171"/>
      <c r="H103" s="172"/>
      <c r="I103" s="171"/>
      <c r="J103" s="173"/>
      <c r="K103" s="214"/>
      <c r="L103" s="214"/>
      <c r="M103" s="214"/>
      <c r="N103" s="214"/>
      <c r="O103" s="214"/>
      <c r="P103" s="214"/>
      <c r="Q103" s="214"/>
      <c r="R103" s="214"/>
    </row>
    <row r="104" spans="1:18" ht="15.75" thickTop="1">
      <c r="A104" s="162" t="s">
        <v>304</v>
      </c>
      <c r="B104" s="163"/>
      <c r="C104" s="310"/>
      <c r="D104" s="310"/>
      <c r="E104" s="309"/>
      <c r="F104" s="118"/>
      <c r="G104" s="118"/>
      <c r="H104" s="119"/>
      <c r="I104" s="118"/>
      <c r="J104" s="174"/>
      <c r="K104" s="214"/>
      <c r="L104" s="214"/>
      <c r="M104" s="214"/>
      <c r="N104" s="214"/>
      <c r="O104" s="214"/>
      <c r="P104" s="214"/>
      <c r="Q104" s="214"/>
      <c r="R104" s="214"/>
    </row>
    <row r="105" spans="1:18">
      <c r="A105" s="162"/>
      <c r="B105" s="308" t="s">
        <v>384</v>
      </c>
      <c r="C105" s="307"/>
      <c r="D105" s="307"/>
      <c r="E105" s="306">
        <f>+E102-E108</f>
        <v>0</v>
      </c>
      <c r="F105" s="175">
        <f>+F102-F108</f>
        <v>0</v>
      </c>
      <c r="G105" s="175">
        <f>+G102-G108</f>
        <v>0</v>
      </c>
      <c r="H105" s="212">
        <f>+H102-H108</f>
        <v>0</v>
      </c>
      <c r="I105" s="175">
        <f>+I102-I108</f>
        <v>0</v>
      </c>
      <c r="J105" s="211">
        <f>IF(E105&lt;&gt;0,I105/E105,0)</f>
        <v>0</v>
      </c>
      <c r="K105" s="221" t="s">
        <v>385</v>
      </c>
      <c r="L105" s="214"/>
      <c r="M105" s="214"/>
      <c r="N105" s="214"/>
      <c r="O105" s="214"/>
      <c r="P105" s="214"/>
      <c r="Q105" s="214"/>
      <c r="R105" s="214"/>
    </row>
    <row r="106" spans="1:18" ht="15.75" thickBot="1">
      <c r="A106" s="164"/>
      <c r="B106" s="165"/>
      <c r="C106" s="305"/>
      <c r="D106" s="305"/>
      <c r="E106" s="304"/>
      <c r="F106" s="176"/>
      <c r="G106" s="176"/>
      <c r="H106" s="177"/>
      <c r="I106" s="176"/>
      <c r="J106" s="178"/>
      <c r="K106" s="214"/>
      <c r="L106" s="214"/>
      <c r="M106" s="214"/>
      <c r="N106" s="214"/>
      <c r="O106" s="214"/>
      <c r="P106" s="214"/>
      <c r="Q106" s="214"/>
      <c r="R106" s="214"/>
    </row>
    <row r="107" spans="1:18" ht="15.75" thickTop="1">
      <c r="A107" s="162" t="s">
        <v>304</v>
      </c>
      <c r="B107" s="163"/>
      <c r="C107" s="310"/>
      <c r="D107" s="310"/>
      <c r="E107" s="309"/>
      <c r="F107" s="118"/>
      <c r="G107" s="118"/>
      <c r="H107" s="119"/>
      <c r="I107" s="118"/>
      <c r="J107" s="174"/>
      <c r="K107" s="214"/>
      <c r="L107" s="214"/>
      <c r="M107" s="214"/>
      <c r="N107" s="214"/>
      <c r="O107" s="214"/>
      <c r="P107" s="214"/>
      <c r="Q107" s="214"/>
      <c r="R107" s="214"/>
    </row>
    <row r="108" spans="1:18">
      <c r="A108" s="162"/>
      <c r="B108" s="308" t="s">
        <v>375</v>
      </c>
      <c r="C108" s="307"/>
      <c r="D108" s="307"/>
      <c r="E108" s="306">
        <f>+E88</f>
        <v>0</v>
      </c>
      <c r="F108" s="175">
        <f>+F88</f>
        <v>0</v>
      </c>
      <c r="G108" s="175">
        <f>+G88</f>
        <v>0</v>
      </c>
      <c r="H108" s="212">
        <f>+H88</f>
        <v>0</v>
      </c>
      <c r="I108" s="175">
        <f>+I88</f>
        <v>0</v>
      </c>
      <c r="J108" s="211">
        <f>IF(E108&lt;&gt;0,I108/E108,0)</f>
        <v>0</v>
      </c>
      <c r="K108" s="214"/>
      <c r="L108" s="214"/>
      <c r="M108" s="214"/>
      <c r="N108" s="214"/>
      <c r="O108" s="214"/>
      <c r="P108" s="214"/>
      <c r="Q108" s="214"/>
      <c r="R108" s="214"/>
    </row>
    <row r="109" spans="1:18" ht="15.75" thickBot="1">
      <c r="A109" s="164"/>
      <c r="B109" s="165"/>
      <c r="C109" s="305"/>
      <c r="D109" s="305"/>
      <c r="E109" s="304"/>
      <c r="F109" s="176"/>
      <c r="G109" s="176"/>
      <c r="H109" s="177"/>
      <c r="I109" s="176"/>
      <c r="J109" s="178"/>
    </row>
    <row r="110" spans="1:18" ht="15.75" thickTop="1">
      <c r="A110" s="155"/>
      <c r="B110" s="155"/>
      <c r="C110" s="155"/>
      <c r="D110" s="155"/>
      <c r="E110" s="153"/>
      <c r="F110" s="154"/>
      <c r="G110" s="154"/>
      <c r="H110" s="154"/>
      <c r="I110" s="154"/>
      <c r="J110" s="156"/>
    </row>
    <row r="111" spans="1:18" ht="39" customHeight="1">
      <c r="A111" s="715" t="s">
        <v>376</v>
      </c>
      <c r="B111" s="715"/>
      <c r="C111" s="715"/>
      <c r="D111" s="715"/>
      <c r="E111" s="715"/>
      <c r="F111" s="715"/>
      <c r="G111" s="715"/>
      <c r="H111" s="715"/>
      <c r="I111" s="715"/>
      <c r="J111" s="715"/>
    </row>
    <row r="112" spans="1:18">
      <c r="A112" s="715" t="s">
        <v>377</v>
      </c>
      <c r="B112" s="719"/>
      <c r="C112" s="719"/>
      <c r="D112" s="719"/>
      <c r="E112" s="719"/>
      <c r="F112" s="719"/>
      <c r="G112" s="719"/>
      <c r="H112" s="719"/>
      <c r="I112" s="719"/>
      <c r="J112" s="719"/>
    </row>
    <row r="113" spans="1:10" ht="37.5" customHeight="1">
      <c r="A113" s="715" t="s">
        <v>378</v>
      </c>
      <c r="B113" s="715"/>
      <c r="C113" s="715"/>
      <c r="D113" s="715"/>
      <c r="E113" s="715"/>
      <c r="F113" s="715"/>
      <c r="G113" s="715"/>
      <c r="H113" s="715"/>
      <c r="I113" s="715"/>
      <c r="J113" s="715"/>
    </row>
  </sheetData>
  <sheetProtection password="D3C7" sheet="1"/>
  <mergeCells count="23">
    <mergeCell ref="A113:J113"/>
    <mergeCell ref="A6:J6"/>
    <mergeCell ref="A8:A9"/>
    <mergeCell ref="B8:B9"/>
    <mergeCell ref="C8:C9"/>
    <mergeCell ref="D8:D9"/>
    <mergeCell ref="K8:W9"/>
    <mergeCell ref="A111:J111"/>
    <mergeCell ref="A112:J112"/>
    <mergeCell ref="L4:O4"/>
    <mergeCell ref="Q4:R4"/>
    <mergeCell ref="A5:J5"/>
    <mergeCell ref="L5:O5"/>
    <mergeCell ref="A1:J1"/>
    <mergeCell ref="Q5:R5"/>
    <mergeCell ref="E8:E9"/>
    <mergeCell ref="F8:F9"/>
    <mergeCell ref="G8:G9"/>
    <mergeCell ref="H8:H9"/>
    <mergeCell ref="I8:I9"/>
    <mergeCell ref="A2:J2"/>
    <mergeCell ref="A3:J3"/>
    <mergeCell ref="J8:J9"/>
  </mergeCells>
  <dataValidations count="1">
    <dataValidation type="decimal" allowBlank="1" showInputMessage="1" showErrorMessage="1" sqref="P4:P5">
      <formula1>0</formula1>
      <formula2>100</formula2>
    </dataValidation>
  </dataValidations>
  <printOptions horizontalCentered="1"/>
  <pageMargins left="0.23622047244094491" right="0.23622047244094491" top="0.74803149606299213" bottom="0.74803149606299213" header="0.31496062992125984" footer="0.31496062992125984"/>
  <pageSetup paperSize="9" scale="5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1"/>
  <sheetViews>
    <sheetView showGridLines="0" zoomScaleNormal="100" workbookViewId="0">
      <selection sqref="A1:C1"/>
    </sheetView>
  </sheetViews>
  <sheetFormatPr defaultRowHeight="15"/>
  <cols>
    <col min="1" max="1" width="5.7109375" style="1" customWidth="1"/>
    <col min="2" max="2" width="79.140625" style="1" customWidth="1"/>
    <col min="3" max="3" width="13.28515625" style="1" customWidth="1"/>
    <col min="4" max="4" width="3.42578125" style="1" customWidth="1"/>
    <col min="5" max="16384" width="9.140625" style="1"/>
  </cols>
  <sheetData>
    <row r="1" spans="1:4">
      <c r="A1" s="643"/>
      <c r="B1" s="643"/>
      <c r="C1" s="643"/>
    </row>
    <row r="2" spans="1:4" ht="24.95" customHeight="1">
      <c r="A2" s="644" t="s">
        <v>0</v>
      </c>
      <c r="B2" s="669"/>
      <c r="C2" s="670"/>
    </row>
    <row r="3" spans="1:4">
      <c r="A3" s="647" t="s">
        <v>53</v>
      </c>
      <c r="B3" s="647"/>
      <c r="C3" s="647"/>
    </row>
    <row r="4" spans="1:4" ht="18.75">
      <c r="A4" s="671"/>
      <c r="B4" s="672"/>
      <c r="C4" s="672"/>
    </row>
    <row r="5" spans="1:4" ht="38.1" customHeight="1">
      <c r="A5" s="680" t="s">
        <v>54</v>
      </c>
      <c r="B5" s="680"/>
      <c r="C5" s="680"/>
    </row>
    <row r="6" spans="1:4" ht="21" customHeight="1" thickBot="1">
      <c r="A6" s="673"/>
      <c r="B6" s="674"/>
      <c r="C6" s="674"/>
    </row>
    <row r="7" spans="1:4" ht="16.5" thickTop="1" thickBot="1">
      <c r="A7" s="667" t="s">
        <v>55</v>
      </c>
      <c r="B7" s="668"/>
      <c r="C7" s="61"/>
    </row>
    <row r="8" spans="1:4" ht="16.5" thickTop="1">
      <c r="A8" s="62" t="s">
        <v>9</v>
      </c>
      <c r="B8" s="63" t="s">
        <v>56</v>
      </c>
      <c r="C8" s="89">
        <v>0</v>
      </c>
      <c r="D8" s="1" t="s">
        <v>490</v>
      </c>
    </row>
    <row r="9" spans="1:4" ht="15.75">
      <c r="A9" s="62" t="s">
        <v>9</v>
      </c>
      <c r="B9" s="63" t="s">
        <v>57</v>
      </c>
      <c r="C9" s="89">
        <v>0</v>
      </c>
      <c r="D9" s="1" t="s">
        <v>490</v>
      </c>
    </row>
    <row r="10" spans="1:4" ht="15.75">
      <c r="A10" s="62" t="s">
        <v>9</v>
      </c>
      <c r="B10" s="64" t="s">
        <v>58</v>
      </c>
      <c r="C10" s="58">
        <v>0</v>
      </c>
      <c r="D10" s="1" t="s">
        <v>490</v>
      </c>
    </row>
    <row r="11" spans="1:4" ht="15.75">
      <c r="A11" s="62" t="s">
        <v>11</v>
      </c>
      <c r="B11" s="64" t="s">
        <v>59</v>
      </c>
      <c r="C11" s="58">
        <v>0</v>
      </c>
      <c r="D11" s="1" t="s">
        <v>490</v>
      </c>
    </row>
    <row r="12" spans="1:4" ht="15.75">
      <c r="A12" s="62" t="s">
        <v>60</v>
      </c>
      <c r="B12" s="64" t="s">
        <v>61</v>
      </c>
      <c r="C12" s="58">
        <v>0</v>
      </c>
      <c r="D12" s="1" t="s">
        <v>490</v>
      </c>
    </row>
    <row r="13" spans="1:4" ht="15.75">
      <c r="A13" s="62" t="s">
        <v>62</v>
      </c>
      <c r="B13" s="64" t="s">
        <v>63</v>
      </c>
      <c r="C13" s="58">
        <v>0</v>
      </c>
      <c r="D13" s="1" t="s">
        <v>490</v>
      </c>
    </row>
    <row r="14" spans="1:4" ht="30">
      <c r="A14" s="65" t="s">
        <v>64</v>
      </c>
      <c r="B14" s="63" t="s">
        <v>65</v>
      </c>
      <c r="C14" s="81">
        <f>C8+C9+(C10-C11)+(C12+C13)</f>
        <v>0</v>
      </c>
    </row>
    <row r="15" spans="1:4" ht="15.75">
      <c r="A15" s="66"/>
      <c r="B15" s="64"/>
      <c r="C15" s="49"/>
    </row>
    <row r="16" spans="1:4" ht="15.75">
      <c r="A16" s="62" t="s">
        <v>66</v>
      </c>
      <c r="B16" s="64" t="s">
        <v>67</v>
      </c>
      <c r="C16" s="58">
        <v>0</v>
      </c>
      <c r="D16" s="1" t="s">
        <v>490</v>
      </c>
    </row>
    <row r="17" spans="1:7" ht="15.75">
      <c r="A17" s="62" t="s">
        <v>68</v>
      </c>
      <c r="B17" s="64" t="s">
        <v>69</v>
      </c>
      <c r="C17" s="58">
        <v>0</v>
      </c>
      <c r="D17" s="1" t="s">
        <v>490</v>
      </c>
    </row>
    <row r="18" spans="1:7" ht="15.75">
      <c r="A18" s="62" t="s">
        <v>60</v>
      </c>
      <c r="B18" s="64" t="s">
        <v>70</v>
      </c>
      <c r="C18" s="58">
        <v>0</v>
      </c>
      <c r="D18" s="1" t="s">
        <v>490</v>
      </c>
    </row>
    <row r="19" spans="1:7" ht="15.75">
      <c r="A19" s="62" t="s">
        <v>62</v>
      </c>
      <c r="B19" s="64" t="s">
        <v>71</v>
      </c>
      <c r="C19" s="58">
        <v>0</v>
      </c>
      <c r="D19" s="1" t="s">
        <v>490</v>
      </c>
    </row>
    <row r="20" spans="1:7" ht="15.75">
      <c r="A20" s="62" t="s">
        <v>68</v>
      </c>
      <c r="B20" s="64" t="s">
        <v>106</v>
      </c>
      <c r="C20" s="58">
        <v>0</v>
      </c>
      <c r="D20" s="88" t="s">
        <v>92</v>
      </c>
      <c r="E20" s="1" t="s">
        <v>490</v>
      </c>
    </row>
    <row r="21" spans="1:7" ht="16.5" thickBot="1">
      <c r="A21" s="67" t="s">
        <v>64</v>
      </c>
      <c r="B21" s="87" t="s">
        <v>107</v>
      </c>
      <c r="C21" s="82">
        <f>C14+(C16-C17)+(C18+C19)-C20</f>
        <v>0</v>
      </c>
      <c r="D21" s="88" t="s">
        <v>94</v>
      </c>
    </row>
    <row r="22" spans="1:7" ht="26.1" customHeight="1" thickTop="1" thickBot="1">
      <c r="A22" s="68"/>
      <c r="B22" s="64"/>
      <c r="C22" s="68"/>
    </row>
    <row r="23" spans="1:7" ht="16.5" thickTop="1" thickBot="1">
      <c r="A23" s="681" t="s">
        <v>72</v>
      </c>
      <c r="B23" s="682"/>
      <c r="C23" s="61"/>
    </row>
    <row r="24" spans="1:7" ht="15.75" thickTop="1">
      <c r="A24" s="69"/>
      <c r="B24" s="70"/>
      <c r="C24" s="49"/>
    </row>
    <row r="25" spans="1:7">
      <c r="A25" s="71" t="s">
        <v>108</v>
      </c>
      <c r="B25" s="70"/>
      <c r="C25" s="58">
        <v>0</v>
      </c>
      <c r="D25" s="88" t="s">
        <v>96</v>
      </c>
      <c r="E25" s="1" t="s">
        <v>490</v>
      </c>
    </row>
    <row r="26" spans="1:7">
      <c r="A26" s="69"/>
      <c r="B26" s="400" t="s">
        <v>109</v>
      </c>
      <c r="C26" s="58">
        <v>0</v>
      </c>
      <c r="D26" s="88" t="s">
        <v>98</v>
      </c>
      <c r="E26" s="1" t="s">
        <v>490</v>
      </c>
    </row>
    <row r="27" spans="1:7">
      <c r="A27" s="69"/>
      <c r="B27" s="401" t="s">
        <v>473</v>
      </c>
      <c r="C27" s="237">
        <v>0</v>
      </c>
      <c r="D27" s="88" t="s">
        <v>474</v>
      </c>
      <c r="G27" s="1" t="s">
        <v>490</v>
      </c>
    </row>
    <row r="28" spans="1:7" ht="15" customHeight="1">
      <c r="A28" s="69"/>
      <c r="B28" s="401" t="s">
        <v>475</v>
      </c>
      <c r="C28" s="58">
        <v>0</v>
      </c>
      <c r="D28" s="88" t="s">
        <v>100</v>
      </c>
      <c r="E28" s="1" t="s">
        <v>490</v>
      </c>
    </row>
    <row r="29" spans="1:7">
      <c r="A29" s="69"/>
      <c r="B29" s="401" t="s">
        <v>476</v>
      </c>
      <c r="C29" s="58">
        <v>0</v>
      </c>
      <c r="D29" s="88" t="s">
        <v>100</v>
      </c>
      <c r="E29" s="1" t="s">
        <v>490</v>
      </c>
    </row>
    <row r="30" spans="1:7">
      <c r="A30" s="69"/>
      <c r="B30" s="401" t="s">
        <v>477</v>
      </c>
      <c r="C30" s="58">
        <v>0</v>
      </c>
      <c r="D30" s="88" t="s">
        <v>100</v>
      </c>
      <c r="E30" s="1" t="s">
        <v>490</v>
      </c>
    </row>
    <row r="31" spans="1:7">
      <c r="A31" s="69"/>
      <c r="B31" s="401" t="s">
        <v>478</v>
      </c>
      <c r="C31" s="58">
        <v>0</v>
      </c>
      <c r="D31" s="1" t="s">
        <v>490</v>
      </c>
    </row>
    <row r="32" spans="1:7">
      <c r="A32" s="69"/>
      <c r="B32" s="73" t="s">
        <v>74</v>
      </c>
      <c r="C32" s="385">
        <f>+SUM(C25:C31)</f>
        <v>0</v>
      </c>
    </row>
    <row r="33" spans="1:4">
      <c r="A33" s="13"/>
      <c r="B33" s="64"/>
      <c r="C33" s="83"/>
    </row>
    <row r="34" spans="1:4">
      <c r="A34" s="71" t="s">
        <v>75</v>
      </c>
      <c r="B34" s="64"/>
      <c r="C34" s="83"/>
    </row>
    <row r="35" spans="1:4">
      <c r="A35" s="13" t="s">
        <v>76</v>
      </c>
      <c r="B35" s="64"/>
      <c r="C35" s="91">
        <v>0</v>
      </c>
      <c r="D35" s="1" t="s">
        <v>490</v>
      </c>
    </row>
    <row r="36" spans="1:4">
      <c r="A36" s="13" t="s">
        <v>77</v>
      </c>
      <c r="B36" s="64"/>
      <c r="C36" s="91">
        <v>0</v>
      </c>
      <c r="D36" s="1" t="s">
        <v>490</v>
      </c>
    </row>
    <row r="37" spans="1:4">
      <c r="A37" s="13" t="s">
        <v>78</v>
      </c>
      <c r="B37" s="64"/>
      <c r="C37" s="91">
        <v>0</v>
      </c>
      <c r="D37" s="1" t="s">
        <v>490</v>
      </c>
    </row>
    <row r="38" spans="1:4">
      <c r="A38" s="13" t="s">
        <v>79</v>
      </c>
      <c r="B38" s="64"/>
      <c r="C38" s="92">
        <v>0</v>
      </c>
      <c r="D38" s="1" t="s">
        <v>490</v>
      </c>
    </row>
    <row r="39" spans="1:4">
      <c r="A39" s="13" t="s">
        <v>479</v>
      </c>
      <c r="B39" s="64"/>
      <c r="C39" s="92">
        <v>0</v>
      </c>
      <c r="D39" s="1" t="s">
        <v>490</v>
      </c>
    </row>
    <row r="40" spans="1:4">
      <c r="A40" s="13"/>
      <c r="B40" s="73" t="s">
        <v>81</v>
      </c>
      <c r="C40" s="81">
        <f>+SUM(C35:C39)</f>
        <v>0</v>
      </c>
    </row>
    <row r="41" spans="1:4">
      <c r="A41" s="13"/>
      <c r="B41" s="73"/>
      <c r="C41" s="84"/>
    </row>
    <row r="42" spans="1:4">
      <c r="A42" s="74" t="s">
        <v>82</v>
      </c>
      <c r="B42" s="73"/>
      <c r="C42" s="85"/>
    </row>
    <row r="43" spans="1:4">
      <c r="A43" s="13"/>
      <c r="B43" s="73" t="s">
        <v>83</v>
      </c>
      <c r="C43" s="89">
        <v>0</v>
      </c>
      <c r="D43" s="1" t="s">
        <v>490</v>
      </c>
    </row>
    <row r="44" spans="1:4">
      <c r="A44" s="13"/>
      <c r="B44" s="73" t="s">
        <v>84</v>
      </c>
      <c r="C44" s="81">
        <f>+C21-C32-C40-C43</f>
        <v>0</v>
      </c>
    </row>
    <row r="45" spans="1:4" ht="15.75" thickBot="1">
      <c r="A45" s="683" t="s">
        <v>110</v>
      </c>
      <c r="B45" s="684"/>
      <c r="C45" s="685"/>
      <c r="D45" s="88" t="s">
        <v>102</v>
      </c>
    </row>
    <row r="46" spans="1:4" ht="26.1" customHeight="1" thickTop="1" thickBot="1">
      <c r="A46" s="94"/>
      <c r="B46" s="95"/>
      <c r="C46" s="94"/>
    </row>
    <row r="47" spans="1:4" ht="16.5" thickTop="1" thickBot="1">
      <c r="A47" s="681" t="s">
        <v>111</v>
      </c>
      <c r="B47" s="682"/>
      <c r="C47" s="75"/>
      <c r="D47" s="88"/>
    </row>
    <row r="48" spans="1:4" ht="15.75" thickTop="1">
      <c r="A48" s="686" t="s">
        <v>85</v>
      </c>
      <c r="B48" s="687"/>
      <c r="C48" s="86"/>
    </row>
    <row r="49" spans="1:3">
      <c r="A49" s="13" t="s">
        <v>86</v>
      </c>
      <c r="B49" s="64"/>
      <c r="C49" s="58">
        <v>0</v>
      </c>
    </row>
    <row r="50" spans="1:3">
      <c r="A50" s="13" t="s">
        <v>87</v>
      </c>
      <c r="B50" s="64"/>
      <c r="C50" s="58">
        <v>0</v>
      </c>
    </row>
    <row r="51" spans="1:3">
      <c r="A51" s="13" t="s">
        <v>88</v>
      </c>
      <c r="B51" s="64"/>
      <c r="C51" s="58">
        <v>0</v>
      </c>
    </row>
    <row r="52" spans="1:3">
      <c r="A52" s="13" t="s">
        <v>89</v>
      </c>
      <c r="B52" s="64"/>
      <c r="C52" s="58">
        <v>0</v>
      </c>
    </row>
    <row r="53" spans="1:3">
      <c r="A53" s="13" t="s">
        <v>480</v>
      </c>
      <c r="B53" s="64"/>
      <c r="C53" s="58">
        <v>0</v>
      </c>
    </row>
    <row r="54" spans="1:3" ht="15.75" thickBot="1">
      <c r="A54" s="675" t="s">
        <v>91</v>
      </c>
      <c r="B54" s="676"/>
      <c r="C54" s="93">
        <f>C49+C50+C51+C52+C53</f>
        <v>0</v>
      </c>
    </row>
    <row r="55" spans="1:3" ht="15.75" thickTop="1">
      <c r="A55" s="76"/>
      <c r="B55" s="77"/>
      <c r="C55" s="42"/>
    </row>
    <row r="56" spans="1:3" ht="26.25" customHeight="1">
      <c r="A56" s="78" t="s">
        <v>92</v>
      </c>
      <c r="B56" s="677" t="s">
        <v>93</v>
      </c>
      <c r="C56" s="677"/>
    </row>
    <row r="57" spans="1:3" ht="24.75" customHeight="1">
      <c r="A57" s="78" t="s">
        <v>94</v>
      </c>
      <c r="B57" s="678" t="s">
        <v>95</v>
      </c>
      <c r="C57" s="678"/>
    </row>
    <row r="58" spans="1:3" ht="17.25">
      <c r="A58" s="78" t="s">
        <v>96</v>
      </c>
      <c r="B58" s="384" t="s">
        <v>97</v>
      </c>
      <c r="C58" s="383"/>
    </row>
    <row r="59" spans="1:3" ht="90.75" customHeight="1">
      <c r="A59" s="78" t="s">
        <v>98</v>
      </c>
      <c r="B59" s="677" t="s">
        <v>99</v>
      </c>
      <c r="C59" s="677"/>
    </row>
    <row r="60" spans="1:3" ht="79.5" customHeight="1">
      <c r="A60" s="78" t="s">
        <v>100</v>
      </c>
      <c r="B60" s="677" t="s">
        <v>101</v>
      </c>
      <c r="C60" s="677"/>
    </row>
    <row r="61" spans="1:3" ht="66.75" customHeight="1">
      <c r="A61" s="78" t="s">
        <v>102</v>
      </c>
      <c r="B61" s="679" t="s">
        <v>103</v>
      </c>
      <c r="C61" s="679"/>
    </row>
  </sheetData>
  <sheetProtection password="D3C7" sheet="1"/>
  <mergeCells count="17">
    <mergeCell ref="A54:B54"/>
    <mergeCell ref="A1:C1"/>
    <mergeCell ref="A2:C2"/>
    <mergeCell ref="A3:C3"/>
    <mergeCell ref="A4:C4"/>
    <mergeCell ref="A5:C5"/>
    <mergeCell ref="A6:C6"/>
    <mergeCell ref="B56:C56"/>
    <mergeCell ref="B57:C57"/>
    <mergeCell ref="B59:C59"/>
    <mergeCell ref="B60:C60"/>
    <mergeCell ref="B61:C61"/>
    <mergeCell ref="A7:B7"/>
    <mergeCell ref="A23:B23"/>
    <mergeCell ref="A45:C45"/>
    <mergeCell ref="A47:B47"/>
    <mergeCell ref="A48:B48"/>
  </mergeCells>
  <dataValidations count="2">
    <dataValidation type="decimal" allowBlank="1" showInputMessage="1" showErrorMessage="1" sqref="C12">
      <formula1>-9999999999999990000</formula1>
      <formula2>9999999999999990000</formula2>
    </dataValidation>
    <dataValidation type="decimal" allowBlank="1" showInputMessage="1" showErrorMessage="1" sqref="C13">
      <formula1>-99999999999999900</formula1>
      <formula2>99999999999999900000</formula2>
    </dataValidation>
  </dataValidations>
  <printOptions horizontalCentered="1"/>
  <pageMargins left="0.23622047244094491" right="0.23622047244094491" top="0.74803149606299213" bottom="0.74803149606299213" header="0.31496062992125984" footer="0.31496062992125984"/>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showGridLines="0" zoomScaleNormal="100" workbookViewId="0">
      <selection sqref="A1:I1"/>
    </sheetView>
  </sheetViews>
  <sheetFormatPr defaultRowHeight="15"/>
  <cols>
    <col min="1" max="1" width="47.85546875" style="1" customWidth="1"/>
    <col min="2" max="5" width="9.140625" style="1" customWidth="1"/>
    <col min="6" max="6" width="3.7109375" style="410" customWidth="1"/>
    <col min="7" max="9" width="12.7109375" style="1" customWidth="1"/>
    <col min="10" max="16384" width="9.140625" style="1"/>
  </cols>
  <sheetData>
    <row r="1" spans="1:10">
      <c r="A1" s="643"/>
      <c r="B1" s="643"/>
      <c r="C1" s="643"/>
      <c r="D1" s="643"/>
      <c r="E1" s="643"/>
      <c r="F1" s="643"/>
      <c r="G1" s="643"/>
      <c r="H1" s="643"/>
      <c r="I1" s="643"/>
    </row>
    <row r="2" spans="1:10" ht="24.95" customHeight="1">
      <c r="A2" s="644" t="s">
        <v>0</v>
      </c>
      <c r="B2" s="645"/>
      <c r="C2" s="645"/>
      <c r="D2" s="645"/>
      <c r="E2" s="645"/>
      <c r="F2" s="645"/>
      <c r="G2" s="645"/>
      <c r="H2" s="645"/>
      <c r="I2" s="646"/>
    </row>
    <row r="3" spans="1:10">
      <c r="A3" s="724" t="s">
        <v>390</v>
      </c>
      <c r="B3" s="724"/>
      <c r="C3" s="724"/>
      <c r="D3" s="724"/>
      <c r="E3" s="724"/>
      <c r="F3" s="724"/>
      <c r="G3" s="724"/>
      <c r="H3" s="724"/>
      <c r="I3" s="724"/>
    </row>
    <row r="4" spans="1:10" ht="18.75" customHeight="1">
      <c r="A4" s="181"/>
      <c r="B4" s="181"/>
      <c r="C4" s="181"/>
      <c r="D4" s="181"/>
      <c r="E4" s="181"/>
      <c r="F4" s="402"/>
      <c r="G4" s="181"/>
      <c r="H4" s="181"/>
      <c r="I4" s="181"/>
    </row>
    <row r="5" spans="1:10" ht="15.95" customHeight="1">
      <c r="A5" s="789" t="s">
        <v>391</v>
      </c>
      <c r="B5" s="789"/>
      <c r="C5" s="789"/>
      <c r="D5" s="789"/>
      <c r="E5" s="789"/>
      <c r="F5" s="789"/>
      <c r="G5" s="789"/>
      <c r="H5" s="789"/>
      <c r="I5" s="789"/>
    </row>
    <row r="6" spans="1:10" ht="15.95" customHeight="1">
      <c r="A6" s="789" t="s">
        <v>624</v>
      </c>
      <c r="B6" s="789"/>
      <c r="C6" s="789"/>
      <c r="D6" s="789"/>
      <c r="E6" s="789"/>
      <c r="F6" s="789"/>
      <c r="G6" s="789"/>
      <c r="H6" s="789"/>
      <c r="I6" s="789"/>
    </row>
    <row r="7" spans="1:10" ht="21" customHeight="1" thickBot="1">
      <c r="A7" s="191"/>
      <c r="B7" s="191"/>
      <c r="C7" s="191"/>
      <c r="D7" s="191"/>
      <c r="E7" s="191"/>
      <c r="F7" s="403"/>
      <c r="G7" s="191"/>
      <c r="H7" s="191"/>
      <c r="I7" s="191"/>
    </row>
    <row r="8" spans="1:10" ht="38.25" customHeight="1" thickTop="1">
      <c r="A8" s="790" t="s">
        <v>481</v>
      </c>
      <c r="B8" s="791"/>
      <c r="C8" s="791"/>
      <c r="D8" s="791"/>
      <c r="E8" s="791"/>
      <c r="F8" s="791"/>
      <c r="G8" s="404" t="s">
        <v>482</v>
      </c>
      <c r="H8" s="404" t="s">
        <v>483</v>
      </c>
      <c r="I8" s="405" t="s">
        <v>484</v>
      </c>
    </row>
    <row r="9" spans="1:10">
      <c r="A9" s="780"/>
      <c r="B9" s="781"/>
      <c r="C9" s="781"/>
      <c r="D9" s="781"/>
      <c r="E9" s="512"/>
      <c r="F9" s="517"/>
      <c r="G9" s="516"/>
      <c r="H9" s="516"/>
      <c r="I9" s="515"/>
    </row>
    <row r="10" spans="1:10">
      <c r="A10" s="782" t="s">
        <v>392</v>
      </c>
      <c r="B10" s="783"/>
      <c r="C10" s="783"/>
      <c r="D10" s="783"/>
      <c r="E10" s="512"/>
      <c r="F10" s="511" t="s">
        <v>9</v>
      </c>
      <c r="G10" s="497">
        <v>0</v>
      </c>
      <c r="H10" s="497">
        <v>0</v>
      </c>
      <c r="I10" s="496">
        <v>0</v>
      </c>
      <c r="J10" s="208" t="s">
        <v>485</v>
      </c>
    </row>
    <row r="11" spans="1:10">
      <c r="A11" s="513"/>
      <c r="B11" s="512"/>
      <c r="C11" s="512"/>
      <c r="D11" s="512"/>
      <c r="E11" s="512"/>
      <c r="F11" s="511"/>
      <c r="G11" s="510"/>
      <c r="H11" s="510"/>
      <c r="I11" s="509"/>
      <c r="J11" s="208"/>
    </row>
    <row r="12" spans="1:10">
      <c r="A12" s="784" t="s">
        <v>393</v>
      </c>
      <c r="B12" s="785"/>
      <c r="C12" s="785"/>
      <c r="D12" s="785"/>
      <c r="E12" s="785"/>
      <c r="F12" s="511" t="s">
        <v>9</v>
      </c>
      <c r="G12" s="497">
        <v>0</v>
      </c>
      <c r="H12" s="497">
        <v>0</v>
      </c>
      <c r="I12" s="496">
        <v>0</v>
      </c>
      <c r="J12" s="208" t="s">
        <v>486</v>
      </c>
    </row>
    <row r="13" spans="1:10">
      <c r="A13" s="527"/>
      <c r="B13" s="526"/>
      <c r="C13" s="526"/>
      <c r="D13" s="526"/>
      <c r="E13" s="524"/>
      <c r="F13" s="525"/>
      <c r="G13" s="510"/>
      <c r="H13" s="510"/>
      <c r="I13" s="509"/>
      <c r="J13" s="208"/>
    </row>
    <row r="14" spans="1:10">
      <c r="A14" s="782" t="s">
        <v>394</v>
      </c>
      <c r="B14" s="783"/>
      <c r="C14" s="783"/>
      <c r="D14" s="783"/>
      <c r="E14" s="524"/>
      <c r="F14" s="511" t="s">
        <v>9</v>
      </c>
      <c r="G14" s="497">
        <v>0</v>
      </c>
      <c r="H14" s="497">
        <v>0</v>
      </c>
      <c r="I14" s="496">
        <v>0</v>
      </c>
      <c r="J14" s="208" t="s">
        <v>487</v>
      </c>
    </row>
    <row r="15" spans="1:10">
      <c r="A15" s="523"/>
      <c r="B15" s="522"/>
      <c r="C15" s="522"/>
      <c r="D15" s="522"/>
      <c r="E15" s="521"/>
      <c r="F15" s="520"/>
      <c r="G15" s="510"/>
      <c r="H15" s="510"/>
      <c r="I15" s="509"/>
      <c r="J15" s="208"/>
    </row>
    <row r="16" spans="1:10">
      <c r="A16" s="780" t="s">
        <v>395</v>
      </c>
      <c r="B16" s="781"/>
      <c r="C16" s="781"/>
      <c r="D16" s="781"/>
      <c r="E16" s="512"/>
      <c r="F16" s="511"/>
      <c r="G16" s="507">
        <f>G10+G12+G14</f>
        <v>0</v>
      </c>
      <c r="H16" s="507">
        <f>H10+H12+H14</f>
        <v>0</v>
      </c>
      <c r="I16" s="506">
        <f>I10+I12+I14</f>
        <v>0</v>
      </c>
      <c r="J16" s="406" t="s">
        <v>413</v>
      </c>
    </row>
    <row r="17" spans="1:13">
      <c r="A17" s="513"/>
      <c r="B17" s="512"/>
      <c r="C17" s="512"/>
      <c r="D17" s="512"/>
      <c r="E17" s="512"/>
      <c r="F17" s="511"/>
      <c r="G17" s="519"/>
      <c r="H17" s="519"/>
      <c r="I17" s="518"/>
      <c r="J17" s="208"/>
    </row>
    <row r="18" spans="1:13">
      <c r="A18" s="786" t="s">
        <v>396</v>
      </c>
      <c r="B18" s="787"/>
      <c r="C18" s="787"/>
      <c r="D18" s="787"/>
      <c r="E18" s="787"/>
      <c r="F18" s="787"/>
      <c r="G18" s="787"/>
      <c r="H18" s="787"/>
      <c r="I18" s="788"/>
      <c r="J18" s="208"/>
    </row>
    <row r="19" spans="1:13">
      <c r="A19" s="513"/>
      <c r="B19" s="512"/>
      <c r="C19" s="512"/>
      <c r="D19" s="512"/>
      <c r="E19" s="512"/>
      <c r="F19" s="517"/>
      <c r="G19" s="516"/>
      <c r="H19" s="516"/>
      <c r="I19" s="515"/>
      <c r="J19" s="208"/>
    </row>
    <row r="20" spans="1:13">
      <c r="A20" s="775" t="s">
        <v>411</v>
      </c>
      <c r="B20" s="776"/>
      <c r="C20" s="776"/>
      <c r="D20" s="776"/>
      <c r="E20" s="512"/>
      <c r="F20" s="511" t="s">
        <v>9</v>
      </c>
      <c r="G20" s="510">
        <f>INT(((G16/100*10)*100)+0.5)/100</f>
        <v>0</v>
      </c>
      <c r="H20" s="510">
        <f>INT(((H16/100*10)*100)+0.5)/100</f>
        <v>0</v>
      </c>
      <c r="I20" s="509">
        <f>INT(((I16/100*10)*100)+0.5)/100</f>
        <v>0</v>
      </c>
      <c r="J20" s="209" t="s">
        <v>426</v>
      </c>
      <c r="M20" s="88"/>
    </row>
    <row r="21" spans="1:13">
      <c r="A21" s="513"/>
      <c r="B21" s="512"/>
      <c r="C21" s="512"/>
      <c r="D21" s="512"/>
      <c r="E21" s="512"/>
      <c r="F21" s="511"/>
      <c r="G21" s="510"/>
      <c r="H21" s="510"/>
      <c r="I21" s="509"/>
      <c r="J21" s="209"/>
    </row>
    <row r="22" spans="1:13" ht="27.75" customHeight="1">
      <c r="A22" s="777" t="s">
        <v>623</v>
      </c>
      <c r="B22" s="778"/>
      <c r="C22" s="778"/>
      <c r="D22" s="778"/>
      <c r="E22" s="779"/>
      <c r="F22" s="498" t="s">
        <v>11</v>
      </c>
      <c r="G22" s="497">
        <v>0</v>
      </c>
      <c r="H22" s="497">
        <v>0</v>
      </c>
      <c r="I22" s="496">
        <v>0</v>
      </c>
      <c r="J22" s="641" t="s">
        <v>628</v>
      </c>
    </row>
    <row r="23" spans="1:13">
      <c r="A23" s="627"/>
      <c r="B23" s="628"/>
      <c r="C23" s="628"/>
      <c r="D23" s="628"/>
      <c r="E23" s="512"/>
      <c r="F23" s="511"/>
      <c r="G23" s="507"/>
      <c r="H23" s="507"/>
      <c r="I23" s="506"/>
      <c r="J23" s="208"/>
    </row>
    <row r="24" spans="1:13" ht="27" customHeight="1">
      <c r="A24" s="777" t="s">
        <v>397</v>
      </c>
      <c r="B24" s="778"/>
      <c r="C24" s="778"/>
      <c r="D24" s="778"/>
      <c r="E24" s="779"/>
      <c r="F24" s="498" t="s">
        <v>11</v>
      </c>
      <c r="G24" s="497">
        <v>0</v>
      </c>
      <c r="H24" s="497">
        <v>0</v>
      </c>
      <c r="I24" s="496">
        <v>0</v>
      </c>
      <c r="J24" s="641" t="s">
        <v>490</v>
      </c>
    </row>
    <row r="25" spans="1:13">
      <c r="A25" s="513"/>
      <c r="B25" s="512"/>
      <c r="C25" s="512"/>
      <c r="D25" s="512"/>
      <c r="E25" s="512"/>
      <c r="F25" s="511"/>
      <c r="G25" s="510"/>
      <c r="H25" s="510"/>
      <c r="I25" s="509"/>
      <c r="J25" s="208"/>
    </row>
    <row r="26" spans="1:13">
      <c r="A26" s="775" t="s">
        <v>625</v>
      </c>
      <c r="B26" s="776"/>
      <c r="C26" s="776"/>
      <c r="D26" s="776"/>
      <c r="E26" s="776"/>
      <c r="F26" s="511" t="s">
        <v>9</v>
      </c>
      <c r="G26" s="497">
        <v>0</v>
      </c>
      <c r="H26" s="497">
        <v>0</v>
      </c>
      <c r="I26" s="496">
        <v>0</v>
      </c>
      <c r="J26" s="641" t="s">
        <v>490</v>
      </c>
    </row>
    <row r="27" spans="1:13">
      <c r="A27" s="625"/>
      <c r="B27" s="626"/>
      <c r="C27" s="626"/>
      <c r="D27" s="626"/>
      <c r="E27" s="626"/>
      <c r="F27" s="498"/>
      <c r="G27" s="507"/>
      <c r="H27" s="507"/>
      <c r="I27" s="506"/>
      <c r="J27" s="208"/>
    </row>
    <row r="28" spans="1:13">
      <c r="A28" s="775" t="s">
        <v>398</v>
      </c>
      <c r="B28" s="776"/>
      <c r="C28" s="776"/>
      <c r="D28" s="776"/>
      <c r="E28" s="776"/>
      <c r="F28" s="511" t="s">
        <v>9</v>
      </c>
      <c r="G28" s="497">
        <v>0</v>
      </c>
      <c r="H28" s="497">
        <v>0</v>
      </c>
      <c r="I28" s="496">
        <v>0</v>
      </c>
      <c r="J28" s="641" t="s">
        <v>490</v>
      </c>
    </row>
    <row r="29" spans="1:13">
      <c r="A29" s="625"/>
      <c r="B29" s="626"/>
      <c r="C29" s="626"/>
      <c r="D29" s="626"/>
      <c r="E29" s="626"/>
      <c r="F29" s="498"/>
      <c r="G29" s="510"/>
      <c r="H29" s="510"/>
      <c r="I29" s="509"/>
      <c r="J29" s="208"/>
    </row>
    <row r="30" spans="1:13">
      <c r="A30" s="777" t="s">
        <v>399</v>
      </c>
      <c r="B30" s="778"/>
      <c r="C30" s="778"/>
      <c r="D30" s="778"/>
      <c r="E30" s="512"/>
      <c r="F30" s="511"/>
      <c r="G30" s="510">
        <f>G20-G22-G24+G26+G28</f>
        <v>0</v>
      </c>
      <c r="H30" s="510">
        <f>H20-H22-H24+H26+H28</f>
        <v>0</v>
      </c>
      <c r="I30" s="509">
        <f>I20-I22-I24+I26+I28</f>
        <v>0</v>
      </c>
      <c r="J30" s="406" t="s">
        <v>413</v>
      </c>
    </row>
    <row r="31" spans="1:13">
      <c r="A31" s="513"/>
      <c r="B31" s="512"/>
      <c r="C31" s="512"/>
      <c r="D31" s="512"/>
      <c r="E31" s="512"/>
      <c r="F31" s="511"/>
      <c r="G31" s="503"/>
      <c r="H31" s="503"/>
      <c r="I31" s="502"/>
      <c r="J31" s="208"/>
    </row>
    <row r="32" spans="1:13">
      <c r="A32" s="763" t="s">
        <v>400</v>
      </c>
      <c r="B32" s="764"/>
      <c r="C32" s="764"/>
      <c r="D32" s="764"/>
      <c r="E32" s="764"/>
      <c r="F32" s="764"/>
      <c r="G32" s="764"/>
      <c r="H32" s="764"/>
      <c r="I32" s="765"/>
      <c r="J32" s="208"/>
    </row>
    <row r="33" spans="1:10">
      <c r="A33" s="513"/>
      <c r="B33" s="512"/>
      <c r="C33" s="512"/>
      <c r="D33" s="512"/>
      <c r="E33" s="512"/>
      <c r="F33" s="517"/>
      <c r="G33" s="516"/>
      <c r="H33" s="516"/>
      <c r="I33" s="515"/>
      <c r="J33" s="208"/>
    </row>
    <row r="34" spans="1:10">
      <c r="A34" s="514" t="s">
        <v>622</v>
      </c>
      <c r="B34" s="512"/>
      <c r="C34" s="512"/>
      <c r="D34" s="512"/>
      <c r="E34" s="512"/>
      <c r="F34" s="511" t="s">
        <v>9</v>
      </c>
      <c r="G34" s="497">
        <v>0</v>
      </c>
      <c r="H34" s="497">
        <v>0</v>
      </c>
      <c r="I34" s="496">
        <v>0</v>
      </c>
      <c r="J34" s="641" t="s">
        <v>490</v>
      </c>
    </row>
    <row r="35" spans="1:10">
      <c r="A35" s="513"/>
      <c r="B35" s="512"/>
      <c r="C35" s="512"/>
      <c r="D35" s="512"/>
      <c r="E35" s="512"/>
      <c r="F35" s="511"/>
      <c r="G35" s="510"/>
      <c r="H35" s="510"/>
      <c r="I35" s="509"/>
      <c r="J35" s="208"/>
    </row>
    <row r="36" spans="1:10">
      <c r="A36" s="513" t="s">
        <v>401</v>
      </c>
      <c r="B36" s="512"/>
      <c r="C36" s="512"/>
      <c r="D36" s="512"/>
      <c r="E36" s="512"/>
      <c r="F36" s="511" t="s">
        <v>9</v>
      </c>
      <c r="G36" s="497">
        <v>0</v>
      </c>
      <c r="H36" s="497">
        <v>0</v>
      </c>
      <c r="I36" s="496">
        <v>0</v>
      </c>
      <c r="J36" s="641" t="s">
        <v>490</v>
      </c>
    </row>
    <row r="37" spans="1:10">
      <c r="A37" s="513"/>
      <c r="B37" s="512"/>
      <c r="C37" s="512"/>
      <c r="D37" s="512"/>
      <c r="E37" s="512"/>
      <c r="F37" s="511"/>
      <c r="G37" s="510"/>
      <c r="H37" s="510"/>
      <c r="I37" s="509"/>
      <c r="J37" s="208"/>
    </row>
    <row r="38" spans="1:10">
      <c r="A38" s="766" t="s">
        <v>402</v>
      </c>
      <c r="B38" s="767"/>
      <c r="C38" s="767"/>
      <c r="D38" s="767"/>
      <c r="E38" s="767"/>
      <c r="F38" s="508"/>
      <c r="G38" s="507">
        <f>G34+G36</f>
        <v>0</v>
      </c>
      <c r="H38" s="507">
        <f>H34+H36</f>
        <v>0</v>
      </c>
      <c r="I38" s="506">
        <f>I34+I36</f>
        <v>0</v>
      </c>
      <c r="J38" s="406" t="s">
        <v>413</v>
      </c>
    </row>
    <row r="39" spans="1:10">
      <c r="A39" s="505"/>
      <c r="B39" s="189"/>
      <c r="C39" s="189"/>
      <c r="D39" s="189"/>
      <c r="E39" s="189"/>
      <c r="F39" s="504"/>
      <c r="G39" s="503"/>
      <c r="H39" s="503"/>
      <c r="I39" s="502"/>
      <c r="J39" s="208"/>
    </row>
    <row r="40" spans="1:10">
      <c r="A40" s="768" t="s">
        <v>403</v>
      </c>
      <c r="B40" s="769"/>
      <c r="C40" s="769"/>
      <c r="D40" s="769"/>
      <c r="E40" s="769"/>
      <c r="F40" s="769"/>
      <c r="G40" s="769"/>
      <c r="H40" s="769"/>
      <c r="I40" s="770"/>
      <c r="J40" s="208"/>
    </row>
    <row r="41" spans="1:10" s="424" customFormat="1" ht="33.75" customHeight="1">
      <c r="A41" s="771" t="s">
        <v>404</v>
      </c>
      <c r="B41" s="772"/>
      <c r="C41" s="772"/>
      <c r="D41" s="772"/>
      <c r="E41" s="772"/>
      <c r="F41" s="501"/>
      <c r="G41" s="500">
        <v>0</v>
      </c>
      <c r="H41" s="500">
        <v>0</v>
      </c>
      <c r="I41" s="499">
        <v>0</v>
      </c>
      <c r="J41" s="641" t="s">
        <v>490</v>
      </c>
    </row>
    <row r="42" spans="1:10" ht="15" customHeight="1">
      <c r="A42" s="773" t="s">
        <v>405</v>
      </c>
      <c r="B42" s="774"/>
      <c r="C42" s="774"/>
      <c r="D42" s="774"/>
      <c r="E42" s="774"/>
      <c r="F42" s="498"/>
      <c r="G42" s="497">
        <v>0</v>
      </c>
      <c r="H42" s="497">
        <v>0</v>
      </c>
      <c r="I42" s="496">
        <v>0</v>
      </c>
      <c r="J42" s="641" t="s">
        <v>490</v>
      </c>
    </row>
    <row r="43" spans="1:10">
      <c r="A43" s="773" t="s">
        <v>406</v>
      </c>
      <c r="B43" s="774"/>
      <c r="C43" s="774"/>
      <c r="D43" s="774"/>
      <c r="E43" s="774"/>
      <c r="F43" s="498"/>
      <c r="G43" s="497">
        <v>0</v>
      </c>
      <c r="H43" s="497">
        <v>0</v>
      </c>
      <c r="I43" s="496">
        <v>0</v>
      </c>
      <c r="J43" s="641" t="s">
        <v>490</v>
      </c>
    </row>
    <row r="44" spans="1:10" ht="15.75" thickBot="1">
      <c r="A44" s="407"/>
      <c r="B44" s="408"/>
      <c r="C44" s="408"/>
      <c r="D44" s="408"/>
      <c r="E44" s="408"/>
      <c r="F44" s="409"/>
      <c r="G44" s="495"/>
      <c r="H44" s="495"/>
      <c r="I44" s="494"/>
      <c r="J44" s="208"/>
    </row>
    <row r="45" spans="1:10" ht="15.75" thickTop="1">
      <c r="A45" s="179"/>
    </row>
    <row r="46" spans="1:10" ht="66.75" customHeight="1">
      <c r="A46" s="734" t="s">
        <v>407</v>
      </c>
      <c r="B46" s="734"/>
      <c r="C46" s="734"/>
      <c r="D46" s="734"/>
      <c r="E46" s="734"/>
      <c r="F46" s="734"/>
      <c r="G46" s="734"/>
      <c r="H46" s="734"/>
      <c r="I46" s="734"/>
    </row>
    <row r="47" spans="1:10" ht="15.75" customHeight="1">
      <c r="A47" s="180" t="s">
        <v>408</v>
      </c>
    </row>
  </sheetData>
  <sheetProtection password="D3C7" sheet="1" objects="1" scenarios="1"/>
  <mergeCells count="25">
    <mergeCell ref="A1:I1"/>
    <mergeCell ref="A2:I2"/>
    <mergeCell ref="A3:I3"/>
    <mergeCell ref="A5:I5"/>
    <mergeCell ref="A6:I6"/>
    <mergeCell ref="A8:F8"/>
    <mergeCell ref="A9:D9"/>
    <mergeCell ref="A10:D10"/>
    <mergeCell ref="A12:E12"/>
    <mergeCell ref="A14:D14"/>
    <mergeCell ref="A16:D16"/>
    <mergeCell ref="A18:I18"/>
    <mergeCell ref="A20:D20"/>
    <mergeCell ref="A22:E22"/>
    <mergeCell ref="A24:E24"/>
    <mergeCell ref="A26:E26"/>
    <mergeCell ref="A28:E28"/>
    <mergeCell ref="A30:D30"/>
    <mergeCell ref="A46:I46"/>
    <mergeCell ref="A32:I32"/>
    <mergeCell ref="A38:E38"/>
    <mergeCell ref="A40:I40"/>
    <mergeCell ref="A41:E41"/>
    <mergeCell ref="A42:E42"/>
    <mergeCell ref="A43:E43"/>
  </mergeCells>
  <printOptions horizontalCentered="1"/>
  <pageMargins left="0.23622047244094491" right="0.23622047244094491" top="0.74803149606299213" bottom="0.74803149606299213" header="0.31496062992125984" footer="0.31496062992125984"/>
  <pageSetup paperSize="9" scale="7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3"/>
  <sheetViews>
    <sheetView showGridLines="0" zoomScaleNormal="100" workbookViewId="0">
      <selection sqref="A1:C1"/>
    </sheetView>
  </sheetViews>
  <sheetFormatPr defaultRowHeight="15"/>
  <cols>
    <col min="1" max="1" width="5.7109375" style="1" customWidth="1"/>
    <col min="2" max="2" width="79.140625" style="1" customWidth="1"/>
    <col min="3" max="3" width="13.28515625" style="1" customWidth="1"/>
    <col min="4" max="4" width="3.42578125" style="1" customWidth="1"/>
    <col min="5" max="16384" width="9.140625" style="1"/>
  </cols>
  <sheetData>
    <row r="1" spans="1:4">
      <c r="A1" s="643"/>
      <c r="B1" s="643"/>
      <c r="C1" s="643"/>
    </row>
    <row r="2" spans="1:4" ht="24.95" customHeight="1">
      <c r="A2" s="644" t="s">
        <v>0</v>
      </c>
      <c r="B2" s="669"/>
      <c r="C2" s="670"/>
    </row>
    <row r="3" spans="1:4">
      <c r="A3" s="647" t="s">
        <v>53</v>
      </c>
      <c r="B3" s="647"/>
      <c r="C3" s="647"/>
    </row>
    <row r="4" spans="1:4" ht="18.75">
      <c r="A4" s="671"/>
      <c r="B4" s="672"/>
      <c r="C4" s="672"/>
    </row>
    <row r="5" spans="1:4" ht="38.1" customHeight="1">
      <c r="A5" s="680" t="s">
        <v>54</v>
      </c>
      <c r="B5" s="680"/>
      <c r="C5" s="680"/>
    </row>
    <row r="6" spans="1:4" ht="21" customHeight="1" thickBot="1">
      <c r="A6" s="673"/>
      <c r="B6" s="674"/>
      <c r="C6" s="674"/>
    </row>
    <row r="7" spans="1:4" ht="16.5" thickTop="1" thickBot="1">
      <c r="A7" s="667" t="s">
        <v>55</v>
      </c>
      <c r="B7" s="668"/>
      <c r="C7" s="61"/>
    </row>
    <row r="8" spans="1:4" ht="16.5" thickTop="1">
      <c r="A8" s="62" t="s">
        <v>9</v>
      </c>
      <c r="B8" s="63" t="s">
        <v>56</v>
      </c>
      <c r="C8" s="89">
        <v>0</v>
      </c>
      <c r="D8" s="1" t="s">
        <v>490</v>
      </c>
    </row>
    <row r="9" spans="1:4" ht="15.75">
      <c r="A9" s="62" t="s">
        <v>9</v>
      </c>
      <c r="B9" s="63" t="s">
        <v>57</v>
      </c>
      <c r="C9" s="89">
        <v>0</v>
      </c>
      <c r="D9" s="1" t="s">
        <v>490</v>
      </c>
    </row>
    <row r="10" spans="1:4" ht="15.75">
      <c r="A10" s="62" t="s">
        <v>9</v>
      </c>
      <c r="B10" s="64" t="s">
        <v>58</v>
      </c>
      <c r="C10" s="58">
        <v>0</v>
      </c>
      <c r="D10" s="1" t="s">
        <v>490</v>
      </c>
    </row>
    <row r="11" spans="1:4" ht="15.75">
      <c r="A11" s="62" t="s">
        <v>11</v>
      </c>
      <c r="B11" s="64" t="s">
        <v>59</v>
      </c>
      <c r="C11" s="58">
        <v>0</v>
      </c>
      <c r="D11" s="1" t="s">
        <v>490</v>
      </c>
    </row>
    <row r="12" spans="1:4" ht="15.75">
      <c r="A12" s="62" t="s">
        <v>11</v>
      </c>
      <c r="B12" s="64" t="s">
        <v>496</v>
      </c>
      <c r="C12" s="58">
        <v>0</v>
      </c>
      <c r="D12" s="1" t="s">
        <v>490</v>
      </c>
    </row>
    <row r="13" spans="1:4" ht="15.75">
      <c r="A13" s="62" t="s">
        <v>9</v>
      </c>
      <c r="B13" s="64" t="s">
        <v>495</v>
      </c>
      <c r="C13" s="58">
        <v>0</v>
      </c>
      <c r="D13" s="1" t="s">
        <v>490</v>
      </c>
    </row>
    <row r="14" spans="1:4" ht="15.75">
      <c r="A14" s="62" t="s">
        <v>9</v>
      </c>
      <c r="B14" s="64" t="s">
        <v>494</v>
      </c>
      <c r="C14" s="58">
        <v>0</v>
      </c>
      <c r="D14" s="1" t="s">
        <v>490</v>
      </c>
    </row>
    <row r="15" spans="1:4" ht="30">
      <c r="A15" s="65" t="s">
        <v>64</v>
      </c>
      <c r="B15" s="63" t="s">
        <v>65</v>
      </c>
      <c r="C15" s="81">
        <f>+C8+C9+C10-C11-C12+C13+C14</f>
        <v>0</v>
      </c>
    </row>
    <row r="16" spans="1:4" ht="15.75">
      <c r="A16" s="66"/>
      <c r="B16" s="64"/>
      <c r="C16" s="49"/>
    </row>
    <row r="17" spans="1:7" ht="15.75">
      <c r="A17" s="62" t="s">
        <v>66</v>
      </c>
      <c r="B17" s="64" t="s">
        <v>67</v>
      </c>
      <c r="C17" s="58">
        <v>0</v>
      </c>
      <c r="D17" s="1" t="s">
        <v>490</v>
      </c>
    </row>
    <row r="18" spans="1:7" ht="15.75">
      <c r="A18" s="62" t="s">
        <v>68</v>
      </c>
      <c r="B18" s="64" t="s">
        <v>69</v>
      </c>
      <c r="C18" s="58">
        <v>0</v>
      </c>
      <c r="D18" s="1" t="s">
        <v>490</v>
      </c>
    </row>
    <row r="19" spans="1:7" ht="15.75">
      <c r="A19" s="62" t="s">
        <v>68</v>
      </c>
      <c r="B19" s="64" t="s">
        <v>493</v>
      </c>
      <c r="C19" s="58">
        <v>0</v>
      </c>
      <c r="D19" s="1" t="s">
        <v>490</v>
      </c>
    </row>
    <row r="20" spans="1:7" ht="15.75">
      <c r="A20" s="62" t="s">
        <v>66</v>
      </c>
      <c r="B20" s="64" t="s">
        <v>492</v>
      </c>
      <c r="C20" s="58">
        <v>0</v>
      </c>
      <c r="D20" s="1" t="s">
        <v>490</v>
      </c>
    </row>
    <row r="21" spans="1:7" ht="15.75">
      <c r="A21" s="62" t="s">
        <v>66</v>
      </c>
      <c r="B21" s="64" t="s">
        <v>491</v>
      </c>
      <c r="C21" s="58">
        <v>0</v>
      </c>
      <c r="D21" s="1" t="s">
        <v>490</v>
      </c>
    </row>
    <row r="22" spans="1:7" ht="15.75">
      <c r="A22" s="62" t="s">
        <v>68</v>
      </c>
      <c r="B22" s="415" t="s">
        <v>106</v>
      </c>
      <c r="C22" s="58">
        <v>0</v>
      </c>
      <c r="D22" s="88" t="s">
        <v>92</v>
      </c>
      <c r="E22" s="1" t="s">
        <v>490</v>
      </c>
    </row>
    <row r="23" spans="1:7" ht="16.5" thickBot="1">
      <c r="A23" s="67" t="s">
        <v>64</v>
      </c>
      <c r="B23" s="87" t="s">
        <v>107</v>
      </c>
      <c r="C23" s="82">
        <f>+C15+C17-C18-C19+C20+C21-C22</f>
        <v>0</v>
      </c>
      <c r="D23" s="88" t="s">
        <v>94</v>
      </c>
    </row>
    <row r="24" spans="1:7" ht="26.1" customHeight="1" thickTop="1" thickBot="1">
      <c r="A24" s="68"/>
      <c r="B24" s="64"/>
      <c r="C24" s="68"/>
    </row>
    <row r="25" spans="1:7" ht="16.5" thickTop="1" thickBot="1">
      <c r="A25" s="681" t="s">
        <v>72</v>
      </c>
      <c r="B25" s="682"/>
      <c r="C25" s="61"/>
    </row>
    <row r="26" spans="1:7" ht="15.75" thickTop="1">
      <c r="A26" s="69"/>
      <c r="B26" s="70"/>
      <c r="C26" s="49"/>
    </row>
    <row r="27" spans="1:7">
      <c r="A27" s="71" t="s">
        <v>108</v>
      </c>
      <c r="B27" s="70"/>
      <c r="C27" s="237"/>
      <c r="D27" s="88" t="s">
        <v>96</v>
      </c>
    </row>
    <row r="28" spans="1:7">
      <c r="A28" s="69"/>
      <c r="B28" s="400" t="s">
        <v>109</v>
      </c>
      <c r="C28" s="58">
        <v>0</v>
      </c>
      <c r="D28" s="88" t="s">
        <v>98</v>
      </c>
      <c r="E28" s="1" t="s">
        <v>490</v>
      </c>
    </row>
    <row r="29" spans="1:7">
      <c r="A29" s="69"/>
      <c r="B29" s="401" t="s">
        <v>473</v>
      </c>
      <c r="C29" s="237">
        <v>0</v>
      </c>
      <c r="D29" s="88" t="s">
        <v>474</v>
      </c>
      <c r="G29" s="1" t="s">
        <v>490</v>
      </c>
    </row>
    <row r="30" spans="1:7" ht="15" customHeight="1">
      <c r="A30" s="69"/>
      <c r="B30" s="401" t="s">
        <v>475</v>
      </c>
      <c r="C30" s="58">
        <v>0</v>
      </c>
      <c r="D30" s="88" t="s">
        <v>100</v>
      </c>
      <c r="E30" s="1" t="s">
        <v>490</v>
      </c>
    </row>
    <row r="31" spans="1:7">
      <c r="A31" s="69"/>
      <c r="B31" s="401" t="s">
        <v>476</v>
      </c>
      <c r="C31" s="58">
        <v>0</v>
      </c>
      <c r="D31" s="88" t="s">
        <v>100</v>
      </c>
      <c r="E31" s="1" t="s">
        <v>490</v>
      </c>
    </row>
    <row r="32" spans="1:7">
      <c r="A32" s="69"/>
      <c r="B32" s="401" t="s">
        <v>477</v>
      </c>
      <c r="C32" s="58">
        <v>0</v>
      </c>
      <c r="D32" s="88" t="s">
        <v>100</v>
      </c>
      <c r="E32" s="1" t="s">
        <v>490</v>
      </c>
    </row>
    <row r="33" spans="1:5">
      <c r="A33" s="69"/>
      <c r="B33" s="401" t="s">
        <v>478</v>
      </c>
      <c r="C33" s="58">
        <v>0</v>
      </c>
      <c r="D33" s="88" t="s">
        <v>100</v>
      </c>
      <c r="E33" s="1" t="s">
        <v>490</v>
      </c>
    </row>
    <row r="34" spans="1:5">
      <c r="A34" s="69"/>
      <c r="B34" s="73" t="s">
        <v>74</v>
      </c>
      <c r="C34" s="385">
        <f>+SUM(C28:C33)</f>
        <v>0</v>
      </c>
    </row>
    <row r="35" spans="1:5">
      <c r="A35" s="13"/>
      <c r="B35" s="64"/>
      <c r="C35" s="83"/>
    </row>
    <row r="36" spans="1:5">
      <c r="A36" s="71" t="s">
        <v>75</v>
      </c>
      <c r="B36" s="64"/>
      <c r="C36" s="83"/>
    </row>
    <row r="37" spans="1:5">
      <c r="A37" s="13" t="s">
        <v>76</v>
      </c>
      <c r="B37" s="64"/>
      <c r="C37" s="91">
        <v>0</v>
      </c>
      <c r="D37" s="1" t="s">
        <v>497</v>
      </c>
    </row>
    <row r="38" spans="1:5">
      <c r="A38" s="13" t="s">
        <v>77</v>
      </c>
      <c r="B38" s="64"/>
      <c r="C38" s="91">
        <v>0</v>
      </c>
      <c r="D38" s="1" t="s">
        <v>498</v>
      </c>
    </row>
    <row r="39" spans="1:5">
      <c r="A39" s="13" t="s">
        <v>78</v>
      </c>
      <c r="B39" s="64"/>
      <c r="C39" s="91">
        <v>0</v>
      </c>
      <c r="D39" s="1" t="s">
        <v>499</v>
      </c>
    </row>
    <row r="40" spans="1:5">
      <c r="A40" s="13" t="s">
        <v>79</v>
      </c>
      <c r="B40" s="64"/>
      <c r="C40" s="91">
        <v>0</v>
      </c>
      <c r="D40" s="1" t="s">
        <v>500</v>
      </c>
    </row>
    <row r="41" spans="1:5">
      <c r="A41" s="13" t="s">
        <v>479</v>
      </c>
      <c r="B41" s="64"/>
      <c r="C41" s="92">
        <v>0</v>
      </c>
      <c r="D41" s="1" t="s">
        <v>501</v>
      </c>
    </row>
    <row r="42" spans="1:5">
      <c r="A42" s="13"/>
      <c r="B42" s="73" t="s">
        <v>81</v>
      </c>
      <c r="C42" s="81">
        <f>+SUM(C37:C41)</f>
        <v>0</v>
      </c>
    </row>
    <row r="43" spans="1:5">
      <c r="A43" s="13"/>
      <c r="B43" s="73"/>
      <c r="C43" s="84"/>
    </row>
    <row r="44" spans="1:5">
      <c r="A44" s="74" t="s">
        <v>82</v>
      </c>
      <c r="B44" s="73"/>
      <c r="C44" s="85"/>
    </row>
    <row r="45" spans="1:5">
      <c r="A45" s="13"/>
      <c r="B45" s="73" t="s">
        <v>83</v>
      </c>
      <c r="C45" s="89">
        <v>0</v>
      </c>
      <c r="D45" s="1" t="s">
        <v>490</v>
      </c>
    </row>
    <row r="46" spans="1:5">
      <c r="A46" s="13"/>
      <c r="B46" s="73" t="s">
        <v>84</v>
      </c>
      <c r="C46" s="81">
        <f>+C23-C34-C42-C45</f>
        <v>0</v>
      </c>
    </row>
    <row r="47" spans="1:5" ht="15.75" thickBot="1">
      <c r="A47" s="683" t="s">
        <v>110</v>
      </c>
      <c r="B47" s="684"/>
      <c r="C47" s="685"/>
      <c r="D47" s="88" t="s">
        <v>102</v>
      </c>
    </row>
    <row r="48" spans="1:5" ht="26.1" customHeight="1" thickTop="1" thickBot="1">
      <c r="A48" s="94"/>
      <c r="B48" s="95"/>
      <c r="C48" s="94"/>
    </row>
    <row r="49" spans="1:4" ht="16.5" thickTop="1" thickBot="1">
      <c r="A49" s="681" t="s">
        <v>111</v>
      </c>
      <c r="B49" s="682"/>
      <c r="C49" s="75"/>
      <c r="D49" s="88"/>
    </row>
    <row r="50" spans="1:4" ht="15.75" thickTop="1">
      <c r="A50" s="686" t="s">
        <v>85</v>
      </c>
      <c r="B50" s="687"/>
      <c r="C50" s="86"/>
    </row>
    <row r="51" spans="1:4">
      <c r="A51" s="13" t="s">
        <v>86</v>
      </c>
      <c r="B51" s="64"/>
      <c r="C51" s="58">
        <v>0</v>
      </c>
      <c r="D51" s="1" t="s">
        <v>502</v>
      </c>
    </row>
    <row r="52" spans="1:4">
      <c r="A52" s="13" t="s">
        <v>87</v>
      </c>
      <c r="B52" s="64"/>
      <c r="C52" s="58">
        <v>0</v>
      </c>
      <c r="D52" s="1" t="s">
        <v>503</v>
      </c>
    </row>
    <row r="53" spans="1:4">
      <c r="A53" s="13" t="s">
        <v>88</v>
      </c>
      <c r="B53" s="64"/>
      <c r="C53" s="58">
        <v>0</v>
      </c>
      <c r="D53" s="1" t="s">
        <v>504</v>
      </c>
    </row>
    <row r="54" spans="1:4">
      <c r="A54" s="13" t="s">
        <v>89</v>
      </c>
      <c r="B54" s="64"/>
      <c r="C54" s="58">
        <v>0</v>
      </c>
      <c r="D54" s="1" t="s">
        <v>505</v>
      </c>
    </row>
    <row r="55" spans="1:4">
      <c r="A55" s="13" t="s">
        <v>480</v>
      </c>
      <c r="B55" s="64"/>
      <c r="C55" s="58">
        <v>0</v>
      </c>
      <c r="D55" s="1" t="s">
        <v>506</v>
      </c>
    </row>
    <row r="56" spans="1:4" ht="15.75" thickBot="1">
      <c r="A56" s="675" t="s">
        <v>91</v>
      </c>
      <c r="B56" s="676"/>
      <c r="C56" s="414">
        <f>C51+C52+C53+C54+C55</f>
        <v>0</v>
      </c>
    </row>
    <row r="57" spans="1:4" ht="15.75" thickTop="1">
      <c r="A57" s="76"/>
      <c r="B57" s="77"/>
      <c r="C57" s="42"/>
    </row>
    <row r="58" spans="1:4" ht="26.25" customHeight="1">
      <c r="A58" s="78" t="s">
        <v>92</v>
      </c>
      <c r="B58" s="677" t="s">
        <v>93</v>
      </c>
      <c r="C58" s="677"/>
    </row>
    <row r="59" spans="1:4" ht="24.75" customHeight="1">
      <c r="A59" s="78" t="s">
        <v>94</v>
      </c>
      <c r="B59" s="678" t="s">
        <v>95</v>
      </c>
      <c r="C59" s="678"/>
    </row>
    <row r="60" spans="1:4" ht="17.25">
      <c r="A60" s="78" t="s">
        <v>96</v>
      </c>
      <c r="B60" s="412" t="s">
        <v>97</v>
      </c>
      <c r="C60" s="413"/>
    </row>
    <row r="61" spans="1:4" ht="90.75" customHeight="1">
      <c r="A61" s="78" t="s">
        <v>98</v>
      </c>
      <c r="B61" s="677" t="s">
        <v>99</v>
      </c>
      <c r="C61" s="677"/>
    </row>
    <row r="62" spans="1:4" ht="79.5" customHeight="1">
      <c r="A62" s="78" t="s">
        <v>100</v>
      </c>
      <c r="B62" s="677" t="s">
        <v>101</v>
      </c>
      <c r="C62" s="677"/>
    </row>
    <row r="63" spans="1:4" ht="66.75" customHeight="1">
      <c r="A63" s="78" t="s">
        <v>102</v>
      </c>
      <c r="B63" s="679" t="s">
        <v>103</v>
      </c>
      <c r="C63" s="679"/>
    </row>
  </sheetData>
  <sheetProtection password="D3C7" sheet="1"/>
  <mergeCells count="17">
    <mergeCell ref="A56:B56"/>
    <mergeCell ref="A1:C1"/>
    <mergeCell ref="A2:C2"/>
    <mergeCell ref="A3:C3"/>
    <mergeCell ref="A4:C4"/>
    <mergeCell ref="A5:C5"/>
    <mergeCell ref="A6:C6"/>
    <mergeCell ref="B58:C58"/>
    <mergeCell ref="B59:C59"/>
    <mergeCell ref="B61:C61"/>
    <mergeCell ref="B62:C62"/>
    <mergeCell ref="B63:C63"/>
    <mergeCell ref="A7:B7"/>
    <mergeCell ref="A25:B25"/>
    <mergeCell ref="A47:C47"/>
    <mergeCell ref="A49:B49"/>
    <mergeCell ref="A50:B50"/>
  </mergeCells>
  <conditionalFormatting sqref="C51">
    <cfRule type="cellIs" dxfId="47" priority="10" stopIfTrue="1" operator="greaterThan">
      <formula>$C$37</formula>
    </cfRule>
  </conditionalFormatting>
  <conditionalFormatting sqref="C52">
    <cfRule type="cellIs" dxfId="46" priority="9" stopIfTrue="1" operator="greaterThan">
      <formula>$C$38</formula>
    </cfRule>
  </conditionalFormatting>
  <conditionalFormatting sqref="C53">
    <cfRule type="cellIs" dxfId="45" priority="8" stopIfTrue="1" operator="greaterThan">
      <formula>$C$39</formula>
    </cfRule>
  </conditionalFormatting>
  <conditionalFormatting sqref="C54">
    <cfRule type="cellIs" dxfId="44" priority="7" stopIfTrue="1" operator="greaterThan">
      <formula>$C$40</formula>
    </cfRule>
  </conditionalFormatting>
  <conditionalFormatting sqref="C55">
    <cfRule type="cellIs" dxfId="43" priority="6" stopIfTrue="1" operator="greaterThan">
      <formula>$C$41</formula>
    </cfRule>
  </conditionalFormatting>
  <conditionalFormatting sqref="C37">
    <cfRule type="cellIs" dxfId="42" priority="5" stopIfTrue="1" operator="lessThan">
      <formula>$C$51</formula>
    </cfRule>
  </conditionalFormatting>
  <conditionalFormatting sqref="C38">
    <cfRule type="cellIs" dxfId="41" priority="4" stopIfTrue="1" operator="lessThan">
      <formula>$C$52</formula>
    </cfRule>
  </conditionalFormatting>
  <conditionalFormatting sqref="C39">
    <cfRule type="cellIs" dxfId="40" priority="3" stopIfTrue="1" operator="lessThan">
      <formula>$C$53</formula>
    </cfRule>
  </conditionalFormatting>
  <conditionalFormatting sqref="C40">
    <cfRule type="cellIs" dxfId="39" priority="2" stopIfTrue="1" operator="lessThan">
      <formula>$C$54</formula>
    </cfRule>
  </conditionalFormatting>
  <conditionalFormatting sqref="C41">
    <cfRule type="cellIs" dxfId="38" priority="1" stopIfTrue="1" operator="lessThan">
      <formula>$C$55</formula>
    </cfRule>
  </conditionalFormatting>
  <dataValidations count="2">
    <dataValidation type="decimal" allowBlank="1" showInputMessage="1" showErrorMessage="1" sqref="C13:C14">
      <formula1>0</formula1>
      <formula2>99999999999999900000</formula2>
    </dataValidation>
    <dataValidation type="decimal" allowBlank="1" showInputMessage="1" showErrorMessage="1" sqref="C10:C12 C17:C22">
      <formula1>0</formula1>
      <formula2>9999999999999990000</formula2>
    </dataValidation>
  </dataValidations>
  <printOptions horizontalCentered="1"/>
  <pageMargins left="0.23622047244094491" right="0.23622047244094491"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17</vt:i4>
      </vt:variant>
      <vt:variant>
        <vt:lpstr>Intervalli denominati</vt:lpstr>
      </vt:variant>
      <vt:variant>
        <vt:i4>17</vt:i4>
      </vt:variant>
    </vt:vector>
  </HeadingPairs>
  <TitlesOfParts>
    <vt:vector size="34" baseType="lpstr">
      <vt:lpstr>Equilibri_di_Bilancio</vt:lpstr>
      <vt:lpstr>Risultato_Amm_Presunto</vt:lpstr>
      <vt:lpstr>Fondo_Pluriennale_Vincolato</vt:lpstr>
      <vt:lpstr>F.C.D.E.</vt:lpstr>
      <vt:lpstr>Limiti_Indebitamento</vt:lpstr>
      <vt:lpstr>F.C.D.E._PEG</vt:lpstr>
      <vt:lpstr>Risultato_Amm_Presunto_New</vt:lpstr>
      <vt:lpstr>Limiti_Indebitamento_New</vt:lpstr>
      <vt:lpstr>Risultato_Amm_Presunto_New1</vt:lpstr>
      <vt:lpstr>Risultato_Amm_Presunto_New2</vt:lpstr>
      <vt:lpstr>Parametri_Comuni</vt:lpstr>
      <vt:lpstr>Parametri_Comunità_Montane</vt:lpstr>
      <vt:lpstr>Elenco_Risorse_Accantonate</vt:lpstr>
      <vt:lpstr>Elenco_Risorse_Vincolate</vt:lpstr>
      <vt:lpstr>Elenco_Risorse_Destinate</vt:lpstr>
      <vt:lpstr>Risultato_Amm_Presunto_New3</vt:lpstr>
      <vt:lpstr>Elenco_Risorse_Accantonate_New</vt:lpstr>
      <vt:lpstr>Elenco_Risorse_Accantonate!Area_stampa</vt:lpstr>
      <vt:lpstr>Elenco_Risorse_Accantonate_New!Area_stampa</vt:lpstr>
      <vt:lpstr>Elenco_Risorse_Destinate!Area_stampa</vt:lpstr>
      <vt:lpstr>Elenco_Risorse_Vincolate!Area_stampa</vt:lpstr>
      <vt:lpstr>Equilibri_di_Bilancio!Area_stampa</vt:lpstr>
      <vt:lpstr>F.C.D.E.!Area_stampa</vt:lpstr>
      <vt:lpstr>F.C.D.E._PEG!Area_stampa</vt:lpstr>
      <vt:lpstr>Fondo_Pluriennale_Vincolato!Area_stampa</vt:lpstr>
      <vt:lpstr>Limiti_Indebitamento!Area_stampa</vt:lpstr>
      <vt:lpstr>Limiti_Indebitamento_New!Area_stampa</vt:lpstr>
      <vt:lpstr>Parametri_Comuni!Area_stampa</vt:lpstr>
      <vt:lpstr>Parametri_Comunità_Montane!Area_stampa</vt:lpstr>
      <vt:lpstr>Risultato_Amm_Presunto!Area_stampa</vt:lpstr>
      <vt:lpstr>Risultato_Amm_Presunto_New!Area_stampa</vt:lpstr>
      <vt:lpstr>Risultato_Amm_Presunto_New1!Area_stampa</vt:lpstr>
      <vt:lpstr>Risultato_Amm_Presunto_New2!Area_stampa</vt:lpstr>
      <vt:lpstr>Risultato_Amm_Presunto_New3!Area_stampa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2022-11-21T12:49:20Z</dcterms:modified>
</cp:coreProperties>
</file>